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m.local\LM\LMshared\SP\NSK\MK\"/>
    </mc:Choice>
  </mc:AlternateContent>
  <bookViews>
    <workbookView xWindow="0" yWindow="0" windowWidth="25200" windowHeight="11985"/>
  </bookViews>
  <sheets>
    <sheet name="MK_not_NSK_anot_1.pielik" sheetId="1" r:id="rId1"/>
    <sheet name="MK_not_NSK_anot_2.pielik" sheetId="2" r:id="rId2"/>
    <sheet name="MK_not_NSK_anot_3.pielik"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B8" i="1"/>
  <c r="AC8" i="1"/>
  <c r="AD8" i="1" s="1"/>
  <c r="Z8" i="1"/>
  <c r="C8" i="1"/>
  <c r="D8" i="1"/>
  <c r="E8" i="1"/>
  <c r="F8" i="1"/>
  <c r="G8" i="1"/>
  <c r="H8" i="1"/>
  <c r="I8" i="1"/>
  <c r="J8" i="1"/>
  <c r="K8" i="1"/>
  <c r="L8" i="1"/>
  <c r="M8" i="1"/>
  <c r="N8" i="1"/>
  <c r="O8" i="1"/>
  <c r="P8" i="1"/>
  <c r="Q8" i="1"/>
  <c r="R8" i="1"/>
  <c r="S8" i="1"/>
  <c r="T8" i="1"/>
  <c r="U8" i="1"/>
  <c r="V8" i="1"/>
  <c r="W8" i="1"/>
  <c r="X8" i="1"/>
  <c r="Y8" i="1"/>
  <c r="B8" i="1"/>
  <c r="P9" i="1"/>
  <c r="D9" i="1" l="1"/>
  <c r="G9" i="1"/>
  <c r="C9" i="1"/>
  <c r="B9" i="1"/>
  <c r="F9" i="1"/>
  <c r="AA9" i="1"/>
  <c r="D37" i="3"/>
  <c r="D17" i="3"/>
  <c r="D13" i="3"/>
  <c r="D26" i="3"/>
  <c r="D16" i="3"/>
  <c r="D14" i="3"/>
  <c r="D12" i="3"/>
  <c r="D39" i="3" l="1"/>
  <c r="AC9" i="1"/>
  <c r="D36" i="3"/>
  <c r="Z9" i="1"/>
  <c r="D38" i="3"/>
  <c r="AB9" i="1"/>
  <c r="D40" i="3"/>
  <c r="AA6" i="1"/>
  <c r="AB6" i="1"/>
  <c r="AC6" i="1"/>
  <c r="Z6" i="1"/>
  <c r="C6" i="1"/>
  <c r="D6" i="1"/>
  <c r="E6" i="1"/>
  <c r="F6" i="1"/>
  <c r="G6" i="1"/>
  <c r="H6" i="1"/>
  <c r="I6" i="1"/>
  <c r="J6" i="1"/>
  <c r="K6" i="1"/>
  <c r="L6" i="1"/>
  <c r="M6" i="1"/>
  <c r="N6" i="1"/>
  <c r="O6" i="1"/>
  <c r="P6" i="1"/>
  <c r="Q6" i="1"/>
  <c r="R6" i="1"/>
  <c r="S6" i="1"/>
  <c r="T6" i="1"/>
  <c r="U6" i="1"/>
  <c r="V6" i="1"/>
  <c r="W6" i="1"/>
  <c r="X6" i="1"/>
  <c r="Y6" i="1"/>
  <c r="B6" i="1"/>
  <c r="L9" i="1" l="1"/>
  <c r="D22" i="3"/>
  <c r="S9" i="1"/>
  <c r="D29" i="3"/>
  <c r="I9" i="1"/>
  <c r="D19" i="3"/>
  <c r="N9" i="1"/>
  <c r="D24" i="3"/>
  <c r="R9" i="1"/>
  <c r="D28" i="3"/>
  <c r="M9" i="1"/>
  <c r="D23" i="3"/>
  <c r="X9" i="1"/>
  <c r="D34" i="3"/>
  <c r="Q9" i="1"/>
  <c r="D27" i="3"/>
  <c r="O9" i="1"/>
  <c r="D25" i="3"/>
  <c r="U9" i="1"/>
  <c r="D31" i="3"/>
  <c r="J9" i="1"/>
  <c r="D20" i="3"/>
  <c r="T9" i="1"/>
  <c r="D30" i="3"/>
  <c r="Y9" i="1"/>
  <c r="D35" i="3"/>
  <c r="H9" i="1"/>
  <c r="D18" i="3"/>
  <c r="W9" i="1"/>
  <c r="D33" i="3"/>
  <c r="V9" i="1"/>
  <c r="D32" i="3"/>
  <c r="E9" i="1"/>
  <c r="D15" i="3"/>
  <c r="K9" i="1"/>
  <c r="D21" i="3"/>
  <c r="D37" i="2"/>
  <c r="AA7" i="1"/>
  <c r="D36" i="2"/>
  <c r="Z7" i="1"/>
  <c r="D39" i="2"/>
  <c r="D40" i="2" s="1"/>
  <c r="AD6" i="1" s="1"/>
  <c r="AC7" i="1"/>
  <c r="D12" i="2"/>
  <c r="B7" i="1"/>
  <c r="D13" i="2"/>
  <c r="C7" i="1"/>
  <c r="D38" i="2"/>
  <c r="AB7" i="1"/>
  <c r="D17" i="2"/>
  <c r="G7" i="1"/>
  <c r="D16" i="2"/>
  <c r="F7" i="1"/>
  <c r="D32" i="2" l="1"/>
  <c r="V7" i="1"/>
  <c r="D34" i="2"/>
  <c r="X7" i="1"/>
  <c r="D33" i="2"/>
  <c r="W7" i="1"/>
  <c r="D14" i="2"/>
  <c r="D7" i="1"/>
  <c r="D35" i="2"/>
  <c r="Y7" i="1"/>
  <c r="D31" i="2"/>
  <c r="U7" i="1"/>
  <c r="D30" i="2"/>
  <c r="T7" i="1"/>
  <c r="D29" i="2"/>
  <c r="S7" i="1"/>
  <c r="D28" i="2"/>
  <c r="R7" i="1"/>
  <c r="D27" i="2"/>
  <c r="Q7" i="1"/>
  <c r="D26" i="2"/>
  <c r="P7" i="1"/>
  <c r="D25" i="2"/>
  <c r="O7" i="1"/>
  <c r="D24" i="2"/>
  <c r="N7" i="1"/>
  <c r="D15" i="2"/>
  <c r="E7" i="1"/>
  <c r="D23" i="2"/>
  <c r="M7" i="1"/>
  <c r="D22" i="2"/>
  <c r="L7" i="1"/>
  <c r="D21" i="2"/>
  <c r="K7" i="1"/>
  <c r="D20" i="2"/>
  <c r="J7" i="1"/>
  <c r="D19" i="2"/>
  <c r="I7" i="1"/>
  <c r="D18" i="2"/>
  <c r="H7" i="1"/>
  <c r="E37" i="2" l="1"/>
  <c r="E13" i="2"/>
  <c r="E17" i="2"/>
  <c r="E16" i="2"/>
  <c r="E39" i="2"/>
  <c r="E38" i="2"/>
  <c r="E36" i="2"/>
  <c r="E20" i="2"/>
  <c r="E28" i="2"/>
  <c r="E33" i="2"/>
  <c r="E25" i="2"/>
  <c r="E31" i="2"/>
  <c r="E22" i="2"/>
  <c r="E30" i="2"/>
  <c r="E18" i="2"/>
  <c r="E27" i="2"/>
  <c r="E14" i="2"/>
  <c r="E24" i="2"/>
  <c r="E19" i="2"/>
  <c r="E21" i="2"/>
  <c r="E29" i="2"/>
  <c r="E34" i="2"/>
  <c r="E26" i="2"/>
  <c r="E35" i="2"/>
  <c r="E23" i="2"/>
  <c r="E15" i="2"/>
  <c r="E32" i="2"/>
  <c r="E33" i="3"/>
  <c r="E13" i="3"/>
  <c r="E37" i="3"/>
  <c r="E26" i="3"/>
  <c r="E16" i="3"/>
  <c r="E14" i="3"/>
  <c r="E17" i="3"/>
  <c r="E38" i="3"/>
  <c r="E36" i="3"/>
  <c r="E39" i="3"/>
  <c r="E15" i="3"/>
  <c r="E34" i="3"/>
  <c r="E21" i="3"/>
  <c r="E31" i="3"/>
  <c r="E29" i="3"/>
  <c r="E35" i="3"/>
  <c r="E28" i="3"/>
  <c r="E32" i="3"/>
  <c r="E27" i="3"/>
  <c r="E20" i="3"/>
  <c r="E19" i="3"/>
  <c r="E18" i="3"/>
  <c r="E23" i="3"/>
  <c r="E25" i="3"/>
  <c r="E22" i="3"/>
  <c r="E30" i="3"/>
  <c r="E24" i="3"/>
  <c r="H24" i="3" l="1"/>
  <c r="N13" i="1" s="1"/>
  <c r="H24" i="2"/>
  <c r="N12" i="1" s="1"/>
  <c r="H32" i="3"/>
  <c r="V13" i="1" s="1"/>
  <c r="H28" i="3"/>
  <c r="R13" i="1" s="1"/>
  <c r="H36" i="3"/>
  <c r="H20" i="2"/>
  <c r="H16" i="2"/>
  <c r="H20" i="3"/>
  <c r="J13" i="1" s="1"/>
  <c r="H32" i="2"/>
  <c r="H36" i="2"/>
  <c r="H16" i="3"/>
  <c r="F13" i="1" s="1"/>
  <c r="H28" i="2"/>
  <c r="N10" i="1" l="1"/>
  <c r="F10" i="1"/>
  <c r="F12" i="1"/>
  <c r="R10" i="1"/>
  <c r="R12" i="1"/>
  <c r="H40" i="2"/>
  <c r="Z12" i="1"/>
  <c r="Z10" i="1"/>
  <c r="J10" i="1"/>
  <c r="J12" i="1"/>
  <c r="V12" i="1"/>
  <c r="V10" i="1"/>
  <c r="H40" i="3"/>
  <c r="AD13" i="1" s="1"/>
  <c r="Z13" i="1"/>
  <c r="AD10" i="1" l="1"/>
  <c r="AD12" i="1"/>
</calcChain>
</file>

<file path=xl/sharedStrings.xml><?xml version="1.0" encoding="utf-8"?>
<sst xmlns="http://schemas.openxmlformats.org/spreadsheetml/2006/main" count="195" uniqueCount="41">
  <si>
    <t>1.cet.</t>
  </si>
  <si>
    <t>2.cet.</t>
  </si>
  <si>
    <t>3.cet.</t>
  </si>
  <si>
    <t>4.cet.</t>
  </si>
  <si>
    <t>x</t>
  </si>
  <si>
    <t>Piezīmes</t>
  </si>
  <si>
    <t>t.sk. personu skaits ar valsts līdzfinansējumu</t>
  </si>
  <si>
    <t xml:space="preserve"> Pilngadīgu personu skaits , kurām pārtraukts valsts finansētais ilgstošas sociālās aprūpes un sociālās rehabilitācijas institūciju pakalpojums</t>
  </si>
  <si>
    <t xml:space="preserve"> Nepilngadīgu personu skaits , kurām pārtraukts valsts finansētais ilgstošas sociālās aprūpes un sociālās rehabilitācijas institūciju pakalpojums</t>
  </si>
  <si>
    <t>Turpmāk ik gadu</t>
  </si>
  <si>
    <t xml:space="preserve"> Pilngadīgu personu skaits KOPĀ</t>
  </si>
  <si>
    <t xml:space="preserve"> Nepilngadīgu personu skaits KOPĀ</t>
  </si>
  <si>
    <t>X</t>
  </si>
  <si>
    <t>Valsts budžeta izdevumi, euro</t>
  </si>
  <si>
    <t>faktiskie izdevumi</t>
  </si>
  <si>
    <t>Ministru kabineta noteikumu projekta “Kārtība par valsts atbalsta piešķiršanu pašvaldībām, kuras nodrošina sociālās aprūpes un sociālās rehabilitācijas pakalpojumus personas dzīvesvietā” sākotnējās ietekmes novērtējuma ziņojumam (anotācijai)</t>
  </si>
  <si>
    <t>2.pielikums</t>
  </si>
  <si>
    <t>3.pielikums</t>
  </si>
  <si>
    <t>1.pielikums</t>
  </si>
  <si>
    <t>S.Strēle, 64331831</t>
  </si>
  <si>
    <t>K.Lasmane, 67021506</t>
  </si>
  <si>
    <t>1.ceturksnis</t>
  </si>
  <si>
    <t>2.ceturksnis</t>
  </si>
  <si>
    <t>3.ceturksnis</t>
  </si>
  <si>
    <t>4.ceturksnis</t>
  </si>
  <si>
    <t>periods</t>
  </si>
  <si>
    <t>pers. sk.</t>
  </si>
  <si>
    <t>gads</t>
  </si>
  <si>
    <t>u.t.t.</t>
  </si>
  <si>
    <t>t.sk.</t>
  </si>
  <si>
    <t>nepilngadīgas personas</t>
  </si>
  <si>
    <t>Atbilstoši plānotajam, līdz 2023. gada beigām VSAC pakalpojumus pārtrauc saņemt 160 personas- bērni. Tiek pieņemts, ka aptuveni puse no personām, kas vidēji iziet no institūcijas, nesaņems DI projekta finansētus pakalpojumus, tāpēc viņiem NSK vajadzēs uzreiz.  Jāņem vērā, ka 2024.g.s. NSK būs vajadzīgs visām 160 personām, jo pēc 2023.g. DI projektu finansējums vairs nebūs pieejams.</t>
  </si>
  <si>
    <t>pilngadīgas personas</t>
  </si>
  <si>
    <t>Atbilstoši DI projektam plānots, ka līdz 2023. gada beigām VSAC pakalpojumus pārtrauc saņemt 700 personas. Tiek pieņemts, ka aptuveni puse no personām, kas vidēji iziet no institūcijas, nesaņems DI projekta finansētus pakalpojumus, tāpēc viņiem NSK vajadzēs uzreiz, pārējām personām NSK saņemšanā ir 2 gadu nobīde. Jāņem vērā, ka 2024.g.s. NSK būs vajadzīgs visām 700 personām, jo pēc 2023.g. DI projektu finansējums vairs nebūs pieejams.</t>
  </si>
  <si>
    <t>valsts budžeta izdevumi, euro cet.</t>
  </si>
  <si>
    <t>valsts budžeta izdevumi, euro gadā</t>
  </si>
  <si>
    <t>Personu un finansējuma plūsmas kopsavilkums 2019-2024</t>
  </si>
  <si>
    <r>
      <rPr>
        <b/>
        <u/>
        <sz val="16"/>
        <color theme="1"/>
        <rFont val="Times New Roman"/>
        <family val="1"/>
        <charset val="186"/>
      </rPr>
      <t xml:space="preserve">Pilngadīgu </t>
    </r>
    <r>
      <rPr>
        <b/>
        <sz val="16"/>
        <color theme="1"/>
        <rFont val="Times New Roman"/>
        <family val="1"/>
        <charset val="186"/>
      </rPr>
      <t>personu un faktiskā finansējuma plūsma 2018-2024</t>
    </r>
  </si>
  <si>
    <r>
      <rPr>
        <b/>
        <u/>
        <sz val="16"/>
        <color theme="1"/>
        <rFont val="Times New Roman"/>
        <family val="1"/>
        <charset val="186"/>
      </rPr>
      <t xml:space="preserve">Nepilngadīgu </t>
    </r>
    <r>
      <rPr>
        <b/>
        <sz val="16"/>
        <color theme="1"/>
        <rFont val="Times New Roman"/>
        <family val="1"/>
        <charset val="186"/>
      </rPr>
      <t>personu un faktiskā finansējuma plūsma 2018-2024</t>
    </r>
  </si>
  <si>
    <t>Valsts atbalsta apmērs pašvaldībām vidēji persona/mēn.</t>
  </si>
  <si>
    <t>21.11.2018.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</si>
</sst>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b/>
      <sz val="16"/>
      <color theme="1"/>
      <name val="Times New Roman"/>
      <family val="1"/>
      <charset val="186"/>
    </font>
    <font>
      <sz val="11"/>
      <color theme="1"/>
      <name val="Times New Roman"/>
      <family val="1"/>
      <charset val="186"/>
    </font>
    <font>
      <b/>
      <sz val="11"/>
      <color theme="1"/>
      <name val="Times New Roman"/>
      <family val="1"/>
      <charset val="186"/>
    </font>
    <font>
      <b/>
      <sz val="14"/>
      <color theme="1"/>
      <name val="Times New Roman"/>
      <family val="1"/>
      <charset val="186"/>
    </font>
    <font>
      <i/>
      <sz val="11"/>
      <color theme="1"/>
      <name val="Times New Roman"/>
      <family val="1"/>
      <charset val="186"/>
    </font>
    <font>
      <sz val="9"/>
      <color theme="1"/>
      <name val="Times New Roman"/>
      <family val="1"/>
      <charset val="186"/>
    </font>
    <font>
      <b/>
      <i/>
      <u/>
      <sz val="12"/>
      <color theme="1"/>
      <name val="Times New Roman"/>
      <family val="1"/>
      <charset val="186"/>
    </font>
    <font>
      <b/>
      <i/>
      <sz val="9"/>
      <color theme="1"/>
      <name val="Times New Roman"/>
      <family val="1"/>
      <charset val="186"/>
    </font>
    <font>
      <b/>
      <u/>
      <sz val="16"/>
      <color theme="1"/>
      <name val="Times New Roman"/>
      <family val="1"/>
      <charset val="186"/>
    </font>
    <font>
      <sz val="11"/>
      <color rgb="FFFF0000"/>
      <name val="Times New Roman"/>
      <family val="1"/>
      <charset val="186"/>
    </font>
    <font>
      <b/>
      <sz val="11"/>
      <name val="Times New Roman"/>
      <family val="1"/>
      <charset val="186"/>
    </font>
    <font>
      <sz val="10"/>
      <color indexed="8"/>
      <name val="Times New Roman"/>
      <family val="1"/>
      <charset val="186"/>
    </font>
    <font>
      <sz val="11"/>
      <name val="Times New Roman"/>
      <family val="1"/>
      <charset val="186"/>
    </font>
    <font>
      <i/>
      <sz val="11"/>
      <name val="Times New Roman"/>
      <family val="1"/>
      <charset val="186"/>
    </font>
    <font>
      <i/>
      <sz val="9"/>
      <name val="Times New Roman"/>
      <family val="1"/>
      <charset val="186"/>
    </font>
    <font>
      <sz val="10"/>
      <name val="Times New Roman Baltic"/>
      <charset val="186"/>
    </font>
    <font>
      <b/>
      <sz val="12"/>
      <color theme="1"/>
      <name val="Times New Roman"/>
      <family val="1"/>
      <charset val="186"/>
    </font>
    <font>
      <b/>
      <sz val="16"/>
      <name val="Times New Roman"/>
      <family val="1"/>
      <charset val="186"/>
    </font>
    <font>
      <sz val="9"/>
      <name val="Times New Roman"/>
      <family val="1"/>
      <charset val="186"/>
    </font>
    <font>
      <b/>
      <sz val="9"/>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 fontId="12" fillId="4" borderId="41" applyNumberFormat="0" applyFill="0" applyProtection="0">
      <alignment vertical="center"/>
    </xf>
    <xf numFmtId="0" fontId="16" fillId="0" borderId="0"/>
  </cellStyleXfs>
  <cellXfs count="144">
    <xf numFmtId="0" fontId="0" fillId="0" borderId="0" xfId="0"/>
    <xf numFmtId="0" fontId="2" fillId="0" borderId="0" xfId="0" applyFont="1" applyBorder="1"/>
    <xf numFmtId="0" fontId="2" fillId="0" borderId="0" xfId="0" applyFont="1"/>
    <xf numFmtId="0" fontId="2" fillId="0" borderId="1" xfId="0" applyFont="1" applyBorder="1"/>
    <xf numFmtId="0" fontId="2"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xf numFmtId="0" fontId="3" fillId="0" borderId="1" xfId="0" applyFont="1" applyBorder="1"/>
    <xf numFmtId="0" fontId="10" fillId="0" borderId="0" xfId="0" applyFont="1"/>
    <xf numFmtId="0" fontId="11" fillId="0" borderId="0" xfId="0" applyFont="1"/>
    <xf numFmtId="0" fontId="11" fillId="0" borderId="0" xfId="0" applyFont="1" applyBorder="1" applyAlignment="1">
      <alignment horizontal="center"/>
    </xf>
    <xf numFmtId="0" fontId="13" fillId="0" borderId="0" xfId="0" applyFont="1"/>
    <xf numFmtId="0" fontId="6" fillId="0" borderId="0" xfId="0" applyFont="1"/>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7" fillId="5" borderId="13" xfId="0" applyFont="1" applyFill="1" applyBorder="1" applyAlignment="1">
      <alignment horizontal="right" vertical="top" wrapText="1"/>
    </xf>
    <xf numFmtId="0" fontId="8" fillId="0" borderId="0" xfId="0" applyFont="1" applyFill="1" applyBorder="1" applyAlignment="1">
      <alignment horizontal="center" vertical="top" wrapText="1"/>
    </xf>
    <xf numFmtId="0" fontId="2" fillId="0" borderId="0" xfId="0" applyFont="1" applyFill="1"/>
    <xf numFmtId="0" fontId="2" fillId="0" borderId="0" xfId="0" applyFont="1" applyFill="1" applyBorder="1"/>
    <xf numFmtId="2" fontId="10" fillId="0" borderId="0" xfId="0" applyNumberFormat="1" applyFont="1" applyFill="1" applyBorder="1" applyAlignment="1">
      <alignment horizontal="center"/>
    </xf>
    <xf numFmtId="2" fontId="10" fillId="0" borderId="0" xfId="0" applyNumberFormat="1" applyFont="1" applyFill="1" applyAlignment="1">
      <alignment horizontal="center"/>
    </xf>
    <xf numFmtId="0" fontId="2" fillId="0" borderId="3" xfId="0" applyFont="1" applyFill="1" applyBorder="1"/>
    <xf numFmtId="0" fontId="2" fillId="0" borderId="17" xfId="0" applyFont="1" applyFill="1" applyBorder="1"/>
    <xf numFmtId="0" fontId="2" fillId="0" borderId="6" xfId="0" applyFont="1" applyFill="1" applyBorder="1"/>
    <xf numFmtId="0" fontId="3" fillId="2" borderId="23" xfId="0" applyFont="1" applyFill="1" applyBorder="1" applyAlignment="1">
      <alignment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9" xfId="0" applyFont="1" applyBorder="1" applyAlignment="1">
      <alignment horizontal="center"/>
    </xf>
    <xf numFmtId="0" fontId="2" fillId="0" borderId="13"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32" xfId="0" applyFont="1" applyBorder="1" applyAlignment="1">
      <alignment horizontal="center" wrapText="1"/>
    </xf>
    <xf numFmtId="0" fontId="2" fillId="0" borderId="33" xfId="0" applyFont="1" applyFill="1" applyBorder="1"/>
    <xf numFmtId="0" fontId="2" fillId="0" borderId="32" xfId="0" applyFont="1" applyBorder="1" applyAlignment="1">
      <alignment horizontal="center"/>
    </xf>
    <xf numFmtId="0" fontId="5" fillId="0" borderId="0" xfId="0" applyFont="1" applyAlignment="1">
      <alignment horizontal="right"/>
    </xf>
    <xf numFmtId="0" fontId="17" fillId="5" borderId="6" xfId="0" applyFont="1" applyFill="1" applyBorder="1" applyAlignment="1">
      <alignment horizontal="center" vertical="top"/>
    </xf>
    <xf numFmtId="0" fontId="17" fillId="5" borderId="7" xfId="0" applyFont="1" applyFill="1" applyBorder="1" applyAlignment="1">
      <alignment horizontal="center" vertical="top"/>
    </xf>
    <xf numFmtId="0" fontId="17" fillId="5" borderId="8" xfId="0" applyFont="1" applyFill="1" applyBorder="1" applyAlignment="1">
      <alignment horizontal="center" vertical="top"/>
    </xf>
    <xf numFmtId="0" fontId="17" fillId="5" borderId="13" xfId="0" applyFont="1" applyFill="1" applyBorder="1" applyAlignment="1">
      <alignment horizontal="center" vertical="top"/>
    </xf>
    <xf numFmtId="0" fontId="10" fillId="0" borderId="0" xfId="0" applyFont="1" applyBorder="1"/>
    <xf numFmtId="0" fontId="10" fillId="0" borderId="1" xfId="0" applyFont="1" applyBorder="1"/>
    <xf numFmtId="0" fontId="10" fillId="0" borderId="0" xfId="0" applyFont="1" applyBorder="1" applyAlignment="1">
      <alignment vertical="top" wrapText="1"/>
    </xf>
    <xf numFmtId="0" fontId="19" fillId="0" borderId="10" xfId="0" applyFont="1" applyBorder="1" applyAlignment="1">
      <alignment horizontal="center" wrapText="1"/>
    </xf>
    <xf numFmtId="0" fontId="19" fillId="0" borderId="2" xfId="0" applyFont="1" applyBorder="1" applyAlignment="1">
      <alignment horizontal="center" wrapText="1"/>
    </xf>
    <xf numFmtId="0" fontId="19" fillId="0" borderId="11" xfId="0" applyFont="1" applyBorder="1" applyAlignment="1">
      <alignment horizontal="center" wrapText="1"/>
    </xf>
    <xf numFmtId="0" fontId="19" fillId="0" borderId="39" xfId="0" applyFont="1" applyBorder="1" applyAlignment="1">
      <alignment horizontal="center" wrapText="1"/>
    </xf>
    <xf numFmtId="0" fontId="13" fillId="2" borderId="12" xfId="0" applyFont="1" applyFill="1" applyBorder="1" applyAlignment="1">
      <alignmen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5" xfId="0" applyNumberFormat="1" applyFont="1" applyFill="1" applyBorder="1" applyAlignment="1">
      <alignment horizontal="center" vertical="top" wrapText="1"/>
    </xf>
    <xf numFmtId="0" fontId="13" fillId="0" borderId="12" xfId="0" applyFont="1" applyBorder="1" applyAlignment="1">
      <alignment vertical="top" wrapText="1"/>
    </xf>
    <xf numFmtId="0" fontId="11" fillId="0" borderId="33" xfId="0" applyFont="1" applyBorder="1"/>
    <xf numFmtId="0" fontId="15" fillId="3" borderId="13" xfId="0" applyFont="1" applyFill="1" applyBorder="1" applyAlignment="1">
      <alignment horizontal="right" vertical="top" wrapText="1"/>
    </xf>
    <xf numFmtId="0" fontId="11" fillId="3" borderId="6" xfId="0" applyFont="1" applyFill="1" applyBorder="1" applyAlignment="1">
      <alignment horizontal="center" vertical="top"/>
    </xf>
    <xf numFmtId="0" fontId="11" fillId="3" borderId="7" xfId="0" applyFont="1" applyFill="1" applyBorder="1" applyAlignment="1">
      <alignment horizontal="center" vertical="top"/>
    </xf>
    <xf numFmtId="0" fontId="11" fillId="3" borderId="8" xfId="0" applyFont="1" applyFill="1" applyBorder="1" applyAlignment="1">
      <alignment horizontal="center" vertical="top"/>
    </xf>
    <xf numFmtId="3" fontId="11" fillId="0" borderId="32" xfId="0" applyNumberFormat="1" applyFont="1" applyBorder="1"/>
    <xf numFmtId="0" fontId="11" fillId="0" borderId="0" xfId="0" applyFont="1" applyBorder="1"/>
    <xf numFmtId="0" fontId="14" fillId="0" borderId="32" xfId="0" applyFont="1" applyBorder="1"/>
    <xf numFmtId="3" fontId="11" fillId="0" borderId="0" xfId="0" applyNumberFormat="1" applyFont="1" applyBorder="1" applyAlignment="1">
      <alignment horizontal="right"/>
    </xf>
    <xf numFmtId="0" fontId="11" fillId="0" borderId="0" xfId="0" applyFont="1" applyBorder="1" applyAlignment="1">
      <alignment horizontal="right"/>
    </xf>
    <xf numFmtId="3" fontId="11" fillId="0" borderId="0" xfId="0" applyNumberFormat="1" applyFont="1" applyBorder="1"/>
    <xf numFmtId="0" fontId="14" fillId="0" borderId="0" xfId="0" applyFont="1" applyBorder="1"/>
    <xf numFmtId="0" fontId="14" fillId="0" borderId="0" xfId="0" applyFont="1" applyBorder="1" applyAlignment="1">
      <alignment horizontal="right"/>
    </xf>
    <xf numFmtId="3" fontId="14" fillId="0" borderId="0" xfId="0" applyNumberFormat="1" applyFont="1" applyBorder="1"/>
    <xf numFmtId="3" fontId="10" fillId="0" borderId="0" xfId="0" applyNumberFormat="1" applyFont="1"/>
    <xf numFmtId="0" fontId="20" fillId="0" borderId="0" xfId="0" applyFont="1" applyFill="1" applyBorder="1" applyAlignment="1">
      <alignment horizontal="right" wrapText="1"/>
    </xf>
    <xf numFmtId="0" fontId="13" fillId="0" borderId="0" xfId="0" applyFont="1" applyAlignment="1">
      <alignment horizontal="right" vertical="top"/>
    </xf>
    <xf numFmtId="0" fontId="13" fillId="0" borderId="0" xfId="0" applyFont="1" applyAlignment="1">
      <alignment horizontal="right"/>
    </xf>
    <xf numFmtId="0" fontId="18" fillId="0" borderId="14" xfId="0" applyFont="1" applyBorder="1" applyAlignment="1">
      <alignment horizontal="center"/>
    </xf>
    <xf numFmtId="0" fontId="14" fillId="0" borderId="15" xfId="0" applyFont="1" applyBorder="1" applyAlignment="1">
      <alignment horizontal="center"/>
    </xf>
    <xf numFmtId="0" fontId="14" fillId="0" borderId="18" xfId="0" applyFont="1" applyBorder="1" applyAlignment="1">
      <alignment horizontal="center"/>
    </xf>
    <xf numFmtId="0" fontId="11" fillId="0" borderId="15" xfId="0" applyFont="1" applyBorder="1" applyAlignment="1">
      <alignment horizontal="center"/>
    </xf>
    <xf numFmtId="0" fontId="11" fillId="0" borderId="18" xfId="0" applyFont="1" applyBorder="1" applyAlignment="1">
      <alignment horizontal="center"/>
    </xf>
    <xf numFmtId="0" fontId="11" fillId="0" borderId="29" xfId="0" applyNumberFormat="1" applyFont="1" applyBorder="1" applyAlignment="1">
      <alignment horizontal="center" vertical="top" wrapText="1"/>
    </xf>
    <xf numFmtId="0" fontId="13" fillId="0" borderId="31" xfId="0" applyFont="1" applyBorder="1" applyAlignment="1">
      <alignment wrapText="1"/>
    </xf>
    <xf numFmtId="0" fontId="11" fillId="0" borderId="3" xfId="0" applyNumberFormat="1" applyFont="1" applyBorder="1" applyAlignment="1">
      <alignment horizontal="right" vertical="top" wrapText="1"/>
    </xf>
    <xf numFmtId="0" fontId="11" fillId="0" borderId="4" xfId="0" applyNumberFormat="1" applyFont="1" applyBorder="1" applyAlignment="1">
      <alignment horizontal="right" vertical="top" wrapText="1"/>
    </xf>
    <xf numFmtId="0" fontId="11" fillId="0" borderId="5" xfId="0" applyNumberFormat="1" applyFont="1" applyBorder="1" applyAlignment="1">
      <alignment horizontal="right" vertical="top" wrapText="1"/>
    </xf>
    <xf numFmtId="0" fontId="11" fillId="0" borderId="3" xfId="0" applyNumberFormat="1" applyFont="1" applyBorder="1" applyAlignment="1">
      <alignment horizontal="center" vertical="top" wrapText="1"/>
    </xf>
    <xf numFmtId="0" fontId="11" fillId="0" borderId="4" xfId="0" applyNumberFormat="1" applyFont="1" applyBorder="1" applyAlignment="1">
      <alignment horizontal="center" vertical="top" wrapText="1"/>
    </xf>
    <xf numFmtId="0" fontId="11" fillId="0" borderId="5" xfId="0" applyNumberFormat="1" applyFont="1" applyBorder="1" applyAlignment="1">
      <alignment horizontal="center" vertical="top" wrapText="1"/>
    </xf>
    <xf numFmtId="0" fontId="11" fillId="0" borderId="38" xfId="0" applyNumberFormat="1" applyFont="1" applyBorder="1" applyAlignment="1">
      <alignment horizontal="right" vertical="top" wrapText="1"/>
    </xf>
    <xf numFmtId="3" fontId="11" fillId="0" borderId="40" xfId="0" applyNumberFormat="1" applyFont="1" applyBorder="1" applyAlignment="1">
      <alignment horizontal="right"/>
    </xf>
    <xf numFmtId="0" fontId="11" fillId="0" borderId="34" xfId="0" applyFont="1" applyBorder="1" applyAlignment="1">
      <alignment horizontal="right"/>
    </xf>
    <xf numFmtId="0" fontId="11" fillId="0" borderId="37" xfId="0" applyFont="1" applyBorder="1" applyAlignment="1">
      <alignment horizontal="right"/>
    </xf>
    <xf numFmtId="3" fontId="11" fillId="0" borderId="33" xfId="0" applyNumberFormat="1" applyFont="1" applyBorder="1" applyAlignment="1">
      <alignment horizontal="right"/>
    </xf>
    <xf numFmtId="0" fontId="11" fillId="0" borderId="35" xfId="0" applyFont="1" applyBorder="1" applyAlignment="1">
      <alignment horizontal="right"/>
    </xf>
    <xf numFmtId="0" fontId="11" fillId="0" borderId="33"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3" fontId="11" fillId="0" borderId="34" xfId="0" applyNumberFormat="1" applyFont="1" applyBorder="1" applyAlignment="1">
      <alignment horizontal="right"/>
    </xf>
    <xf numFmtId="3" fontId="11" fillId="0" borderId="35" xfId="0" applyNumberFormat="1" applyFont="1" applyBorder="1" applyAlignment="1">
      <alignment horizontal="right"/>
    </xf>
    <xf numFmtId="3" fontId="14" fillId="0" borderId="0" xfId="0" applyNumberFormat="1" applyFont="1" applyBorder="1" applyAlignment="1">
      <alignment horizontal="right"/>
    </xf>
    <xf numFmtId="0" fontId="14" fillId="0" borderId="0" xfId="0" applyFont="1" applyBorder="1" applyAlignment="1">
      <alignment horizontal="right"/>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3" fontId="11"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3" fontId="2" fillId="0" borderId="30"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9" xfId="0" applyNumberFormat="1" applyFont="1" applyFill="1" applyBorder="1" applyAlignment="1">
      <alignment horizontal="right"/>
    </xf>
    <xf numFmtId="0" fontId="2" fillId="0" borderId="0" xfId="0" applyFont="1" applyAlignment="1">
      <alignment horizontal="right"/>
    </xf>
    <xf numFmtId="0" fontId="2" fillId="0" borderId="0" xfId="0" applyFont="1" applyAlignment="1">
      <alignment horizontal="right" vertical="top" wrapText="1"/>
    </xf>
    <xf numFmtId="0" fontId="4" fillId="0" borderId="3"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1"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6" fillId="0" borderId="40" xfId="0" applyFont="1" applyFill="1" applyBorder="1" applyAlignment="1">
      <alignment horizontal="center" wrapText="1"/>
    </xf>
    <xf numFmtId="0" fontId="6" fillId="0" borderId="34" xfId="0" applyFont="1" applyFill="1" applyBorder="1" applyAlignment="1">
      <alignment horizontal="center" wrapText="1"/>
    </xf>
    <xf numFmtId="0" fontId="6" fillId="0" borderId="35" xfId="0" applyFont="1" applyFill="1" applyBorder="1" applyAlignment="1">
      <alignment horizontal="center" wrapText="1"/>
    </xf>
    <xf numFmtId="3" fontId="17" fillId="0" borderId="25" xfId="0" applyNumberFormat="1" applyFont="1" applyFill="1" applyBorder="1" applyAlignment="1">
      <alignment horizontal="right" vertical="center"/>
    </xf>
    <xf numFmtId="3" fontId="17" fillId="0" borderId="26" xfId="0" applyNumberFormat="1" applyFont="1" applyFill="1" applyBorder="1" applyAlignment="1">
      <alignment horizontal="right" vertical="center"/>
    </xf>
    <xf numFmtId="3" fontId="17" fillId="0" borderId="27" xfId="0" applyNumberFormat="1" applyFont="1" applyFill="1" applyBorder="1" applyAlignment="1">
      <alignment horizontal="right" vertical="center"/>
    </xf>
    <xf numFmtId="3" fontId="17" fillId="0" borderId="21"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22" xfId="0" applyNumberFormat="1" applyFont="1" applyFill="1" applyBorder="1" applyAlignment="1">
      <alignment horizontal="right" vertical="center"/>
    </xf>
    <xf numFmtId="3" fontId="17" fillId="0" borderId="28"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3" fontId="17" fillId="0" borderId="20" xfId="0" applyNumberFormat="1" applyFont="1" applyFill="1" applyBorder="1" applyAlignment="1">
      <alignment horizontal="right" vertical="center"/>
    </xf>
    <xf numFmtId="0" fontId="2" fillId="0" borderId="4" xfId="0" applyFont="1" applyFill="1" applyBorder="1" applyAlignment="1">
      <alignment horizontal="left"/>
    </xf>
    <xf numFmtId="0" fontId="2" fillId="0" borderId="36" xfId="0" applyFont="1" applyFill="1" applyBorder="1" applyAlignment="1">
      <alignment horizontal="left"/>
    </xf>
    <xf numFmtId="0" fontId="2" fillId="0" borderId="1" xfId="0" applyFont="1" applyFill="1" applyBorder="1" applyAlignment="1">
      <alignment horizontal="left"/>
    </xf>
    <xf numFmtId="0" fontId="2" fillId="0" borderId="24" xfId="0" applyFont="1" applyFill="1" applyBorder="1" applyAlignment="1">
      <alignment horizontal="left"/>
    </xf>
    <xf numFmtId="0" fontId="2" fillId="0" borderId="7" xfId="0" applyFont="1" applyFill="1" applyBorder="1" applyAlignment="1">
      <alignment horizontal="left"/>
    </xf>
    <xf numFmtId="0" fontId="2" fillId="0" borderId="46" xfId="0" applyFont="1" applyFill="1" applyBorder="1" applyAlignment="1">
      <alignment horizontal="left"/>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7" xfId="0" applyFont="1" applyFill="1" applyBorder="1" applyAlignment="1">
      <alignment horizontal="center"/>
    </xf>
    <xf numFmtId="0" fontId="2" fillId="0" borderId="34" xfId="0" applyFont="1" applyFill="1" applyBorder="1" applyAlignment="1">
      <alignment horizontal="left"/>
    </xf>
    <xf numFmtId="0" fontId="2" fillId="0" borderId="37" xfId="0" applyFont="1" applyFill="1" applyBorder="1" applyAlignment="1">
      <alignment horizontal="left"/>
    </xf>
    <xf numFmtId="3" fontId="2" fillId="0" borderId="43" xfId="0" applyNumberFormat="1" applyFont="1" applyFill="1" applyBorder="1" applyAlignment="1">
      <alignment horizontal="center"/>
    </xf>
    <xf numFmtId="3" fontId="17" fillId="0" borderId="42" xfId="0" applyNumberFormat="1" applyFont="1" applyBorder="1" applyAlignment="1">
      <alignment horizontal="right"/>
    </xf>
    <xf numFmtId="0" fontId="17" fillId="0" borderId="43" xfId="0" applyFont="1" applyBorder="1" applyAlignment="1">
      <alignment horizontal="right"/>
    </xf>
    <xf numFmtId="0" fontId="17" fillId="0" borderId="44" xfId="0" applyFont="1" applyBorder="1" applyAlignment="1">
      <alignment horizontal="right"/>
    </xf>
  </cellXfs>
  <cellStyles count="3">
    <cellStyle name="Normal" xfId="0" builtinId="0"/>
    <cellStyle name="Normal 3" xfId="2"/>
    <cellStyle name="SAPBEXaggData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T20"/>
  <sheetViews>
    <sheetView tabSelected="1" zoomScale="80" zoomScaleNormal="80" workbookViewId="0">
      <pane xSplit="1" ySplit="5" topLeftCell="B6" activePane="bottomRight" state="frozen"/>
      <selection pane="topRight" activeCell="B1" sqref="B1"/>
      <selection pane="bottomLeft" activeCell="A4" sqref="A4"/>
      <selection pane="bottomRight" activeCell="W16" sqref="W16"/>
    </sheetView>
  </sheetViews>
  <sheetFormatPr defaultRowHeight="15" x14ac:dyDescent="0.25"/>
  <cols>
    <col min="1" max="1" width="30.7109375" style="8" customWidth="1"/>
    <col min="2" max="5" width="5.7109375" style="8" hidden="1" customWidth="1"/>
    <col min="6" max="29" width="5.7109375" style="8" customWidth="1"/>
    <col min="30" max="30" width="12.7109375" style="8" customWidth="1"/>
    <col min="31" max="31" width="30.28515625" style="8" customWidth="1"/>
    <col min="32" max="32" width="9.140625" style="42"/>
    <col min="33" max="33" width="11" style="42" customWidth="1"/>
    <col min="34" max="34" width="10.140625" style="42" customWidth="1"/>
    <col min="35" max="35" width="10.85546875" style="42" customWidth="1"/>
    <col min="36" max="36" width="11" style="42" customWidth="1"/>
    <col min="37" max="98" width="9.140625" style="42"/>
    <col min="99" max="16384" width="9.140625" style="8"/>
  </cols>
  <sheetData>
    <row r="1" spans="1:98" x14ac:dyDescent="0.25">
      <c r="A1" s="71" t="s">
        <v>18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98" ht="18.75" customHeight="1" x14ac:dyDescent="0.25">
      <c r="A2" s="70" t="s">
        <v>15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98" ht="21" thickBot="1" x14ac:dyDescent="0.35">
      <c r="A3" s="72" t="s">
        <v>36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98" s="43" customFormat="1" ht="21" customHeight="1" x14ac:dyDescent="0.25">
      <c r="A4" s="75" t="s">
        <v>4</v>
      </c>
      <c r="B4" s="82">
        <v>2018</v>
      </c>
      <c r="C4" s="83"/>
      <c r="D4" s="83"/>
      <c r="E4" s="84"/>
      <c r="F4" s="79">
        <v>2019</v>
      </c>
      <c r="G4" s="80"/>
      <c r="H4" s="80"/>
      <c r="I4" s="81"/>
      <c r="J4" s="79">
        <v>2020</v>
      </c>
      <c r="K4" s="80"/>
      <c r="L4" s="80"/>
      <c r="M4" s="81"/>
      <c r="N4" s="85">
        <v>2021</v>
      </c>
      <c r="O4" s="80"/>
      <c r="P4" s="80"/>
      <c r="Q4" s="81"/>
      <c r="R4" s="79">
        <v>2022</v>
      </c>
      <c r="S4" s="80"/>
      <c r="T4" s="80"/>
      <c r="U4" s="81"/>
      <c r="V4" s="85">
        <v>2023</v>
      </c>
      <c r="W4" s="80"/>
      <c r="X4" s="80"/>
      <c r="Y4" s="81"/>
      <c r="Z4" s="79">
        <v>2024</v>
      </c>
      <c r="AA4" s="80"/>
      <c r="AB4" s="80"/>
      <c r="AC4" s="81"/>
      <c r="AD4" s="77" t="s">
        <v>9</v>
      </c>
      <c r="AE4" s="73" t="s">
        <v>5</v>
      </c>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row>
    <row r="5" spans="1:98" s="43" customFormat="1" ht="15.75" customHeight="1" thickBot="1" x14ac:dyDescent="0.3">
      <c r="A5" s="76"/>
      <c r="B5" s="45" t="s">
        <v>0</v>
      </c>
      <c r="C5" s="46" t="s">
        <v>1</v>
      </c>
      <c r="D5" s="46" t="s">
        <v>2</v>
      </c>
      <c r="E5" s="47" t="s">
        <v>3</v>
      </c>
      <c r="F5" s="45" t="s">
        <v>0</v>
      </c>
      <c r="G5" s="46" t="s">
        <v>1</v>
      </c>
      <c r="H5" s="46" t="s">
        <v>2</v>
      </c>
      <c r="I5" s="47" t="s">
        <v>3</v>
      </c>
      <c r="J5" s="45" t="s">
        <v>0</v>
      </c>
      <c r="K5" s="46" t="s">
        <v>1</v>
      </c>
      <c r="L5" s="46" t="s">
        <v>2</v>
      </c>
      <c r="M5" s="47" t="s">
        <v>3</v>
      </c>
      <c r="N5" s="48" t="s">
        <v>0</v>
      </c>
      <c r="O5" s="46" t="s">
        <v>1</v>
      </c>
      <c r="P5" s="46" t="s">
        <v>2</v>
      </c>
      <c r="Q5" s="47" t="s">
        <v>3</v>
      </c>
      <c r="R5" s="45" t="s">
        <v>0</v>
      </c>
      <c r="S5" s="46" t="s">
        <v>1</v>
      </c>
      <c r="T5" s="46" t="s">
        <v>2</v>
      </c>
      <c r="U5" s="47" t="s">
        <v>3</v>
      </c>
      <c r="V5" s="48" t="s">
        <v>0</v>
      </c>
      <c r="W5" s="46" t="s">
        <v>1</v>
      </c>
      <c r="X5" s="46" t="s">
        <v>2</v>
      </c>
      <c r="Y5" s="47" t="s">
        <v>3</v>
      </c>
      <c r="Z5" s="45" t="s">
        <v>0</v>
      </c>
      <c r="AA5" s="46" t="s">
        <v>1</v>
      </c>
      <c r="AB5" s="46" t="s">
        <v>2</v>
      </c>
      <c r="AC5" s="47" t="s">
        <v>3</v>
      </c>
      <c r="AD5" s="78"/>
      <c r="AE5" s="74"/>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row>
    <row r="6" spans="1:98" s="43" customFormat="1" ht="157.5" customHeight="1" x14ac:dyDescent="0.25">
      <c r="A6" s="49" t="s">
        <v>7</v>
      </c>
      <c r="B6" s="50">
        <f>MK_not_NSK_anot_2.pielik!B6</f>
        <v>0</v>
      </c>
      <c r="C6" s="51">
        <f>MK_not_NSK_anot_2.pielik!C6</f>
        <v>0</v>
      </c>
      <c r="D6" s="51">
        <f>MK_not_NSK_anot_2.pielik!D6</f>
        <v>4</v>
      </c>
      <c r="E6" s="52">
        <f>MK_not_NSK_anot_2.pielik!E6</f>
        <v>5</v>
      </c>
      <c r="F6" s="50">
        <f>MK_not_NSK_anot_2.pielik!F6</f>
        <v>19</v>
      </c>
      <c r="G6" s="51">
        <f>MK_not_NSK_anot_2.pielik!G6</f>
        <v>33</v>
      </c>
      <c r="H6" s="51">
        <f>MK_not_NSK_anot_2.pielik!H6</f>
        <v>47</v>
      </c>
      <c r="I6" s="52">
        <f>MK_not_NSK_anot_2.pielik!I6</f>
        <v>61</v>
      </c>
      <c r="J6" s="50">
        <f>MK_not_NSK_anot_2.pielik!J6</f>
        <v>80</v>
      </c>
      <c r="K6" s="51">
        <f>MK_not_NSK_anot_2.pielik!K6</f>
        <v>94</v>
      </c>
      <c r="L6" s="51">
        <f>MK_not_NSK_anot_2.pielik!L6</f>
        <v>108</v>
      </c>
      <c r="M6" s="52">
        <f>MK_not_NSK_anot_2.pielik!M6</f>
        <v>122</v>
      </c>
      <c r="N6" s="50">
        <f>MK_not_NSK_anot_2.pielik!N6</f>
        <v>141</v>
      </c>
      <c r="O6" s="51">
        <f>MK_not_NSK_anot_2.pielik!O6</f>
        <v>155</v>
      </c>
      <c r="P6" s="51">
        <f>MK_not_NSK_anot_2.pielik!P6</f>
        <v>169</v>
      </c>
      <c r="Q6" s="52">
        <f>MK_not_NSK_anot_2.pielik!Q6</f>
        <v>183</v>
      </c>
      <c r="R6" s="50">
        <f>MK_not_NSK_anot_2.pielik!R6</f>
        <v>202</v>
      </c>
      <c r="S6" s="51">
        <f>MK_not_NSK_anot_2.pielik!S6</f>
        <v>216</v>
      </c>
      <c r="T6" s="51">
        <f>MK_not_NSK_anot_2.pielik!T6</f>
        <v>230</v>
      </c>
      <c r="U6" s="52">
        <f>MK_not_NSK_anot_2.pielik!U6</f>
        <v>244</v>
      </c>
      <c r="V6" s="50">
        <f>MK_not_NSK_anot_2.pielik!V6</f>
        <v>350</v>
      </c>
      <c r="W6" s="51">
        <f>MK_not_NSK_anot_2.pielik!W6</f>
        <v>450</v>
      </c>
      <c r="X6" s="51">
        <f>MK_not_NSK_anot_2.pielik!X6</f>
        <v>700</v>
      </c>
      <c r="Y6" s="52">
        <f>MK_not_NSK_anot_2.pielik!Y6</f>
        <v>700</v>
      </c>
      <c r="Z6" s="50">
        <f>MK_not_NSK_anot_2.pielik!Z6</f>
        <v>700</v>
      </c>
      <c r="AA6" s="51">
        <f>MK_not_NSK_anot_2.pielik!AA6</f>
        <v>700</v>
      </c>
      <c r="AB6" s="51">
        <f>MK_not_NSK_anot_2.pielik!AB6</f>
        <v>700</v>
      </c>
      <c r="AC6" s="52">
        <f>MK_not_NSK_anot_2.pielik!AC6</f>
        <v>700</v>
      </c>
      <c r="AD6" s="100">
        <f>MK_not_NSK_anot_2.pielik!D40</f>
        <v>700</v>
      </c>
      <c r="AE6" s="98" t="s">
        <v>33</v>
      </c>
      <c r="AF6" s="44"/>
      <c r="AG6" s="44"/>
      <c r="AH6" s="44"/>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row>
    <row r="7" spans="1:98" s="43" customFormat="1" ht="78" customHeight="1" thickBot="1" x14ac:dyDescent="0.3">
      <c r="A7" s="55" t="s">
        <v>6</v>
      </c>
      <c r="B7" s="56">
        <f>MK_not_NSK_anot_2.pielik!B7</f>
        <v>0</v>
      </c>
      <c r="C7" s="57">
        <f>MK_not_NSK_anot_2.pielik!C7</f>
        <v>0</v>
      </c>
      <c r="D7" s="57">
        <f>MK_not_NSK_anot_2.pielik!D7</f>
        <v>0</v>
      </c>
      <c r="E7" s="58">
        <f>MK_not_NSK_anot_2.pielik!E7</f>
        <v>0</v>
      </c>
      <c r="F7" s="56">
        <f>MK_not_NSK_anot_2.pielik!F7</f>
        <v>9</v>
      </c>
      <c r="G7" s="57">
        <f>MK_not_NSK_anot_2.pielik!G7</f>
        <v>16</v>
      </c>
      <c r="H7" s="57">
        <f>MK_not_NSK_anot_2.pielik!H7</f>
        <v>23</v>
      </c>
      <c r="I7" s="58">
        <f>MK_not_NSK_anot_2.pielik!I7</f>
        <v>30</v>
      </c>
      <c r="J7" s="56">
        <f>MK_not_NSK_anot_2.pielik!J7</f>
        <v>40</v>
      </c>
      <c r="K7" s="57">
        <f>MK_not_NSK_anot_2.pielik!K7</f>
        <v>47</v>
      </c>
      <c r="L7" s="57">
        <f>MK_not_NSK_anot_2.pielik!L7</f>
        <v>54</v>
      </c>
      <c r="M7" s="58">
        <f>MK_not_NSK_anot_2.pielik!M7</f>
        <v>61</v>
      </c>
      <c r="N7" s="56">
        <f>MK_not_NSK_anot_2.pielik!N7</f>
        <v>70</v>
      </c>
      <c r="O7" s="57">
        <f>MK_not_NSK_anot_2.pielik!O7</f>
        <v>77</v>
      </c>
      <c r="P7" s="57">
        <f>MK_not_NSK_anot_2.pielik!P7</f>
        <v>84</v>
      </c>
      <c r="Q7" s="58">
        <f>MK_not_NSK_anot_2.pielik!Q7</f>
        <v>91</v>
      </c>
      <c r="R7" s="56">
        <f>MK_not_NSK_anot_2.pielik!R7</f>
        <v>101</v>
      </c>
      <c r="S7" s="57">
        <f>MK_not_NSK_anot_2.pielik!S7</f>
        <v>108</v>
      </c>
      <c r="T7" s="57">
        <f>MK_not_NSK_anot_2.pielik!T7</f>
        <v>115</v>
      </c>
      <c r="U7" s="58">
        <f>MK_not_NSK_anot_2.pielik!U7</f>
        <v>122</v>
      </c>
      <c r="V7" s="56">
        <f>MK_not_NSK_anot_2.pielik!V7</f>
        <v>175</v>
      </c>
      <c r="W7" s="57">
        <f>MK_not_NSK_anot_2.pielik!W7</f>
        <v>225</v>
      </c>
      <c r="X7" s="57">
        <f>MK_not_NSK_anot_2.pielik!X7</f>
        <v>350</v>
      </c>
      <c r="Y7" s="58">
        <f>MK_not_NSK_anot_2.pielik!Y7</f>
        <v>350</v>
      </c>
      <c r="Z7" s="56">
        <f>MK_not_NSK_anot_2.pielik!Z7</f>
        <v>700</v>
      </c>
      <c r="AA7" s="57">
        <f>MK_not_NSK_anot_2.pielik!AA7</f>
        <v>700</v>
      </c>
      <c r="AB7" s="57">
        <f>MK_not_NSK_anot_2.pielik!AB7</f>
        <v>700</v>
      </c>
      <c r="AC7" s="58">
        <f>MK_not_NSK_anot_2.pielik!AC7</f>
        <v>700</v>
      </c>
      <c r="AD7" s="101"/>
      <c r="AE7" s="99"/>
      <c r="AF7" s="44"/>
      <c r="AG7" s="44"/>
      <c r="AH7" s="44"/>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row>
    <row r="8" spans="1:98" s="43" customFormat="1" ht="157.5" customHeight="1" x14ac:dyDescent="0.25">
      <c r="A8" s="53" t="s">
        <v>8</v>
      </c>
      <c r="B8" s="50">
        <f>MK_not_NSK_anot_3.pielik!B6</f>
        <v>0</v>
      </c>
      <c r="C8" s="51">
        <f>MK_not_NSK_anot_3.pielik!C6</f>
        <v>0</v>
      </c>
      <c r="D8" s="51">
        <f>MK_not_NSK_anot_3.pielik!D6</f>
        <v>0</v>
      </c>
      <c r="E8" s="52">
        <f>MK_not_NSK_anot_3.pielik!E6</f>
        <v>0</v>
      </c>
      <c r="F8" s="50">
        <f>MK_not_NSK_anot_3.pielik!F6</f>
        <v>14</v>
      </c>
      <c r="G8" s="51">
        <f>MK_not_NSK_anot_3.pielik!G6</f>
        <v>18</v>
      </c>
      <c r="H8" s="51">
        <f>MK_not_NSK_anot_3.pielik!H6</f>
        <v>22</v>
      </c>
      <c r="I8" s="52">
        <f>MK_not_NSK_anot_3.pielik!I6</f>
        <v>26</v>
      </c>
      <c r="J8" s="50">
        <f>MK_not_NSK_anot_3.pielik!J6</f>
        <v>30</v>
      </c>
      <c r="K8" s="51">
        <f>MK_not_NSK_anot_3.pielik!K6</f>
        <v>34</v>
      </c>
      <c r="L8" s="51">
        <f>MK_not_NSK_anot_3.pielik!L6</f>
        <v>38</v>
      </c>
      <c r="M8" s="52">
        <f>MK_not_NSK_anot_3.pielik!M6</f>
        <v>42</v>
      </c>
      <c r="N8" s="50">
        <f>MK_not_NSK_anot_3.pielik!N6</f>
        <v>46</v>
      </c>
      <c r="O8" s="51">
        <f>MK_not_NSK_anot_3.pielik!O6</f>
        <v>50</v>
      </c>
      <c r="P8" s="51">
        <f>MK_not_NSK_anot_3.pielik!P6</f>
        <v>54</v>
      </c>
      <c r="Q8" s="52">
        <f>MK_not_NSK_anot_3.pielik!Q6</f>
        <v>58</v>
      </c>
      <c r="R8" s="50">
        <f>MK_not_NSK_anot_3.pielik!R6</f>
        <v>62</v>
      </c>
      <c r="S8" s="51">
        <f>MK_not_NSK_anot_3.pielik!S6</f>
        <v>66</v>
      </c>
      <c r="T8" s="51">
        <f>MK_not_NSK_anot_3.pielik!T6</f>
        <v>70</v>
      </c>
      <c r="U8" s="52">
        <f>MK_not_NSK_anot_3.pielik!U6</f>
        <v>74</v>
      </c>
      <c r="V8" s="50">
        <f>MK_not_NSK_anot_3.pielik!V6</f>
        <v>100</v>
      </c>
      <c r="W8" s="51">
        <f>MK_not_NSK_anot_3.pielik!W6</f>
        <v>120</v>
      </c>
      <c r="X8" s="51">
        <f>MK_not_NSK_anot_3.pielik!X6</f>
        <v>140</v>
      </c>
      <c r="Y8" s="52">
        <f>MK_not_NSK_anot_3.pielik!Y6</f>
        <v>160</v>
      </c>
      <c r="Z8" s="50">
        <f>MK_not_NSK_anot_3.pielik!Z6</f>
        <v>160</v>
      </c>
      <c r="AA8" s="51">
        <f>MK_not_NSK_anot_3.pielik!AA6</f>
        <v>160</v>
      </c>
      <c r="AB8" s="51">
        <f>MK_not_NSK_anot_3.pielik!AB6</f>
        <v>160</v>
      </c>
      <c r="AC8" s="52">
        <f>MK_not_NSK_anot_3.pielik!AC6</f>
        <v>160</v>
      </c>
      <c r="AD8" s="102">
        <f>AC8</f>
        <v>160</v>
      </c>
      <c r="AE8" s="98" t="s">
        <v>31</v>
      </c>
      <c r="AF8" s="44"/>
      <c r="AG8" s="44"/>
      <c r="AH8" s="44"/>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row>
    <row r="9" spans="1:98" s="43" customFormat="1" ht="78" customHeight="1" thickBot="1" x14ac:dyDescent="0.3">
      <c r="A9" s="55" t="s">
        <v>6</v>
      </c>
      <c r="B9" s="56">
        <f>MK_not_NSK_anot_3.pielik!B7</f>
        <v>0</v>
      </c>
      <c r="C9" s="57">
        <f>MK_not_NSK_anot_3.pielik!C7</f>
        <v>0</v>
      </c>
      <c r="D9" s="57">
        <f>MK_not_NSK_anot_3.pielik!D7</f>
        <v>0</v>
      </c>
      <c r="E9" s="58">
        <f>MK_not_NSK_anot_3.pielik!E7</f>
        <v>0</v>
      </c>
      <c r="F9" s="56">
        <f>MK_not_NSK_anot_3.pielik!F7</f>
        <v>7</v>
      </c>
      <c r="G9" s="57">
        <f>MK_not_NSK_anot_3.pielik!G7</f>
        <v>9</v>
      </c>
      <c r="H9" s="57">
        <f>MK_not_NSK_anot_3.pielik!H7</f>
        <v>11</v>
      </c>
      <c r="I9" s="58">
        <f>MK_not_NSK_anot_3.pielik!I7</f>
        <v>13</v>
      </c>
      <c r="J9" s="56">
        <f>MK_not_NSK_anot_3.pielik!J7</f>
        <v>15</v>
      </c>
      <c r="K9" s="57">
        <f>MK_not_NSK_anot_3.pielik!K7</f>
        <v>17</v>
      </c>
      <c r="L9" s="57">
        <f>MK_not_NSK_anot_3.pielik!L7</f>
        <v>19</v>
      </c>
      <c r="M9" s="58">
        <f>MK_not_NSK_anot_3.pielik!M7</f>
        <v>21</v>
      </c>
      <c r="N9" s="56">
        <f>MK_not_NSK_anot_3.pielik!N7</f>
        <v>23</v>
      </c>
      <c r="O9" s="57">
        <f>MK_not_NSK_anot_3.pielik!O7</f>
        <v>25</v>
      </c>
      <c r="P9" s="57">
        <f>MK_not_NSK_anot_3.pielik!P7</f>
        <v>27</v>
      </c>
      <c r="Q9" s="58">
        <f>MK_not_NSK_anot_3.pielik!Q7</f>
        <v>29</v>
      </c>
      <c r="R9" s="56">
        <f>MK_not_NSK_anot_3.pielik!R7</f>
        <v>31</v>
      </c>
      <c r="S9" s="57">
        <f>MK_not_NSK_anot_3.pielik!S7</f>
        <v>33</v>
      </c>
      <c r="T9" s="57">
        <f>MK_not_NSK_anot_3.pielik!T7</f>
        <v>35</v>
      </c>
      <c r="U9" s="58">
        <f>MK_not_NSK_anot_3.pielik!U7</f>
        <v>37</v>
      </c>
      <c r="V9" s="56">
        <f>MK_not_NSK_anot_3.pielik!V7</f>
        <v>50</v>
      </c>
      <c r="W9" s="57">
        <f>MK_not_NSK_anot_3.pielik!W7</f>
        <v>60</v>
      </c>
      <c r="X9" s="57">
        <f>MK_not_NSK_anot_3.pielik!X7</f>
        <v>70</v>
      </c>
      <c r="Y9" s="58">
        <f>MK_not_NSK_anot_3.pielik!Y7</f>
        <v>80</v>
      </c>
      <c r="Z9" s="56">
        <f>MK_not_NSK_anot_3.pielik!Z7</f>
        <v>160</v>
      </c>
      <c r="AA9" s="57">
        <f>MK_not_NSK_anot_3.pielik!AA7</f>
        <v>160</v>
      </c>
      <c r="AB9" s="57">
        <f>MK_not_NSK_anot_3.pielik!AB7</f>
        <v>160</v>
      </c>
      <c r="AC9" s="58">
        <f>MK_not_NSK_anot_3.pielik!AC7</f>
        <v>160</v>
      </c>
      <c r="AD9" s="103"/>
      <c r="AE9" s="99"/>
      <c r="AF9" s="44"/>
      <c r="AG9" s="44"/>
      <c r="AH9" s="44"/>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row>
    <row r="10" spans="1:98" s="9" customFormat="1" ht="15.75" thickBot="1" x14ac:dyDescent="0.3">
      <c r="A10" s="54" t="s">
        <v>13</v>
      </c>
      <c r="B10" s="91" t="s">
        <v>12</v>
      </c>
      <c r="C10" s="92"/>
      <c r="D10" s="92"/>
      <c r="E10" s="93"/>
      <c r="F10" s="89">
        <f>MK_not_NSK_anot_2.pielik!H16+MK_not_NSK_anot_3.pielik!H16</f>
        <v>209013</v>
      </c>
      <c r="G10" s="94"/>
      <c r="H10" s="94"/>
      <c r="I10" s="95"/>
      <c r="J10" s="89">
        <f>MK_not_NSK_anot_2.pielik!H20+MK_not_NSK_anot_3.pielik!H20</f>
        <v>485334</v>
      </c>
      <c r="K10" s="87"/>
      <c r="L10" s="87"/>
      <c r="M10" s="90"/>
      <c r="N10" s="86">
        <f>MK_not_NSK_anot_2.pielik!H24+MK_not_NSK_anot_3.pielik!H24</f>
        <v>754569</v>
      </c>
      <c r="O10" s="87"/>
      <c r="P10" s="87"/>
      <c r="Q10" s="88"/>
      <c r="R10" s="89">
        <f>MK_not_NSK_anot_2.pielik!H28+MK_not_NSK_anot_3.pielik!H28</f>
        <v>1030890</v>
      </c>
      <c r="S10" s="87"/>
      <c r="T10" s="87"/>
      <c r="U10" s="90"/>
      <c r="V10" s="86">
        <f>MK_not_NSK_anot_2.pielik!H32+MK_not_NSK_anot_3.pielik!H32</f>
        <v>2408954</v>
      </c>
      <c r="W10" s="87"/>
      <c r="X10" s="87"/>
      <c r="Y10" s="88"/>
      <c r="Z10" s="89">
        <f>MK_not_NSK_anot_2.pielik!H36+MK_not_NSK_anot_3.pielik!H36</f>
        <v>6093238</v>
      </c>
      <c r="AA10" s="87"/>
      <c r="AB10" s="87"/>
      <c r="AC10" s="90"/>
      <c r="AD10" s="59">
        <f>MK_not_NSK_anot_2.pielik!H40+MK_not_NSK_anot_3.pielik!H40</f>
        <v>6093238</v>
      </c>
      <c r="AE10" s="61" t="s">
        <v>14</v>
      </c>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row>
    <row r="11" spans="1:98" s="9" customFormat="1" x14ac:dyDescent="0.25">
      <c r="A11" s="66" t="s">
        <v>29</v>
      </c>
      <c r="B11" s="10"/>
      <c r="C11" s="10"/>
      <c r="D11" s="10"/>
      <c r="E11" s="10"/>
      <c r="F11" s="62"/>
      <c r="G11" s="62"/>
      <c r="H11" s="62"/>
      <c r="I11" s="62"/>
      <c r="J11" s="62"/>
      <c r="K11" s="63"/>
      <c r="L11" s="63"/>
      <c r="M11" s="63"/>
      <c r="N11" s="62"/>
      <c r="O11" s="63"/>
      <c r="P11" s="63"/>
      <c r="Q11" s="63"/>
      <c r="R11" s="62"/>
      <c r="S11" s="63"/>
      <c r="T11" s="63"/>
      <c r="U11" s="63"/>
      <c r="V11" s="62"/>
      <c r="W11" s="63"/>
      <c r="X11" s="63"/>
      <c r="Y11" s="63"/>
      <c r="Z11" s="62"/>
      <c r="AA11" s="63"/>
      <c r="AB11" s="63"/>
      <c r="AC11" s="63"/>
      <c r="AD11" s="64"/>
      <c r="AE11" s="65"/>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row>
    <row r="12" spans="1:98" s="9" customFormat="1" x14ac:dyDescent="0.25">
      <c r="A12" s="66" t="s">
        <v>32</v>
      </c>
      <c r="B12" s="10"/>
      <c r="C12" s="10"/>
      <c r="D12" s="10"/>
      <c r="E12" s="10"/>
      <c r="F12" s="96">
        <f>MK_not_NSK_anot_2.pielik!H16</f>
        <v>138161</v>
      </c>
      <c r="G12" s="96"/>
      <c r="H12" s="96"/>
      <c r="I12" s="96"/>
      <c r="J12" s="96">
        <f>MK_not_NSK_anot_2.pielik!H20</f>
        <v>357801</v>
      </c>
      <c r="K12" s="97"/>
      <c r="L12" s="97"/>
      <c r="M12" s="97"/>
      <c r="N12" s="96">
        <f>MK_not_NSK_anot_2.pielik!H24</f>
        <v>570355</v>
      </c>
      <c r="O12" s="97"/>
      <c r="P12" s="97"/>
      <c r="Q12" s="97"/>
      <c r="R12" s="96">
        <f>MK_not_NSK_anot_2.pielik!H28</f>
        <v>789995</v>
      </c>
      <c r="S12" s="97"/>
      <c r="T12" s="97"/>
      <c r="U12" s="97"/>
      <c r="V12" s="96">
        <f>MK_not_NSK_anot_2.pielik!H32</f>
        <v>1948419</v>
      </c>
      <c r="W12" s="97"/>
      <c r="X12" s="97"/>
      <c r="Y12" s="97"/>
      <c r="Z12" s="96">
        <f>MK_not_NSK_anot_2.pielik!H36</f>
        <v>4959612</v>
      </c>
      <c r="AA12" s="97"/>
      <c r="AB12" s="97"/>
      <c r="AC12" s="97"/>
      <c r="AD12" s="67">
        <f>MK_not_NSK_anot_2.pielik!H40</f>
        <v>4959612</v>
      </c>
      <c r="AE12" s="65"/>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row>
    <row r="13" spans="1:98" s="9" customFormat="1" x14ac:dyDescent="0.25">
      <c r="A13" s="66" t="s">
        <v>30</v>
      </c>
      <c r="B13" s="10"/>
      <c r="C13" s="10"/>
      <c r="D13" s="10"/>
      <c r="E13" s="10"/>
      <c r="F13" s="96">
        <f>MK_not_NSK_anot_3.pielik!H16</f>
        <v>70852</v>
      </c>
      <c r="G13" s="96"/>
      <c r="H13" s="96"/>
      <c r="I13" s="96"/>
      <c r="J13" s="96">
        <f>MK_not_NSK_anot_3.pielik!H20</f>
        <v>127533</v>
      </c>
      <c r="K13" s="97"/>
      <c r="L13" s="97"/>
      <c r="M13" s="97"/>
      <c r="N13" s="96">
        <f>MK_not_NSK_anot_3.pielik!H24</f>
        <v>184214</v>
      </c>
      <c r="O13" s="97"/>
      <c r="P13" s="97"/>
      <c r="Q13" s="97"/>
      <c r="R13" s="96">
        <f>MK_not_NSK_anot_3.pielik!H28</f>
        <v>240895</v>
      </c>
      <c r="S13" s="97"/>
      <c r="T13" s="97"/>
      <c r="U13" s="97"/>
      <c r="V13" s="96">
        <f>MK_not_NSK_anot_3.pielik!H32</f>
        <v>460535</v>
      </c>
      <c r="W13" s="97"/>
      <c r="X13" s="97"/>
      <c r="Y13" s="97"/>
      <c r="Z13" s="96">
        <f>MK_not_NSK_anot_3.pielik!H36</f>
        <v>1133626</v>
      </c>
      <c r="AA13" s="97"/>
      <c r="AB13" s="97"/>
      <c r="AC13" s="97"/>
      <c r="AD13" s="67">
        <f>MK_not_NSK_anot_3.pielik!H40</f>
        <v>1133626</v>
      </c>
      <c r="AE13" s="65"/>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row>
    <row r="14" spans="1:98" x14ac:dyDescent="0.25">
      <c r="I14" s="68"/>
      <c r="M14" s="68"/>
      <c r="Q14" s="68"/>
      <c r="U14" s="68"/>
      <c r="Y14" s="68"/>
      <c r="AC14" s="68"/>
    </row>
    <row r="17" spans="1:1" x14ac:dyDescent="0.25">
      <c r="A17" s="11" t="s">
        <v>20</v>
      </c>
    </row>
    <row r="18" spans="1:1" x14ac:dyDescent="0.25">
      <c r="A18" s="11" t="s">
        <v>19</v>
      </c>
    </row>
    <row r="19" spans="1:1" x14ac:dyDescent="0.25">
      <c r="A19" s="11" t="s">
        <v>40</v>
      </c>
    </row>
    <row r="20" spans="1:1" x14ac:dyDescent="0.25">
      <c r="A20" s="11"/>
    </row>
  </sheetData>
  <mergeCells count="36">
    <mergeCell ref="V10:Y10"/>
    <mergeCell ref="Z10:AC10"/>
    <mergeCell ref="AE6:AE7"/>
    <mergeCell ref="AD6:AD7"/>
    <mergeCell ref="AD8:AD9"/>
    <mergeCell ref="AE8:AE9"/>
    <mergeCell ref="Z12:AC12"/>
    <mergeCell ref="Z13:AC13"/>
    <mergeCell ref="F12:I12"/>
    <mergeCell ref="J12:M12"/>
    <mergeCell ref="F13:I13"/>
    <mergeCell ref="J13:M13"/>
    <mergeCell ref="N13:Q13"/>
    <mergeCell ref="R13:U13"/>
    <mergeCell ref="V13:Y13"/>
    <mergeCell ref="V12:Y12"/>
    <mergeCell ref="N12:Q12"/>
    <mergeCell ref="R12:U12"/>
    <mergeCell ref="N10:Q10"/>
    <mergeCell ref="R10:U10"/>
    <mergeCell ref="B10:E10"/>
    <mergeCell ref="F10:I10"/>
    <mergeCell ref="J10:M10"/>
    <mergeCell ref="A2:AE2"/>
    <mergeCell ref="A1:AE1"/>
    <mergeCell ref="A3:AE3"/>
    <mergeCell ref="AE4:AE5"/>
    <mergeCell ref="A4:A5"/>
    <mergeCell ref="AD4:AD5"/>
    <mergeCell ref="R4:U4"/>
    <mergeCell ref="B4:E4"/>
    <mergeCell ref="F4:I4"/>
    <mergeCell ref="J4:M4"/>
    <mergeCell ref="N4:Q4"/>
    <mergeCell ref="V4:Y4"/>
    <mergeCell ref="Z4:AC4"/>
  </mergeCells>
  <pageMargins left="0.62992125984251968" right="0.43307086614173229" top="1.1417322834645669"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S43"/>
  <sheetViews>
    <sheetView zoomScale="90" zoomScaleNormal="90" workbookViewId="0">
      <selection activeCell="T24" sqref="T24"/>
    </sheetView>
  </sheetViews>
  <sheetFormatPr defaultRowHeight="15" x14ac:dyDescent="0.25"/>
  <cols>
    <col min="1" max="1" width="36.140625" style="2" customWidth="1"/>
    <col min="2" max="29" width="6" style="2" customWidth="1"/>
    <col min="30" max="31" width="9.140625" style="1"/>
    <col min="32" max="32" width="11" style="1" customWidth="1"/>
    <col min="33" max="33" width="10.140625" style="1" customWidth="1"/>
    <col min="34" max="34" width="10.85546875" style="1" customWidth="1"/>
    <col min="35" max="35" width="11" style="1" customWidth="1"/>
    <col min="36" max="97" width="9.140625" style="1"/>
    <col min="98" max="16384" width="9.140625" style="2"/>
  </cols>
  <sheetData>
    <row r="1" spans="1:97" x14ac:dyDescent="0.25">
      <c r="A1" s="107" t="s">
        <v>16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97" ht="30.75" customHeight="1" x14ac:dyDescent="0.25">
      <c r="A2" s="108" t="s">
        <v>15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97" ht="21" thickBot="1" x14ac:dyDescent="0.35">
      <c r="A3" s="112" t="s">
        <v>37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97" s="3" customFormat="1" ht="19.5" customHeight="1" x14ac:dyDescent="0.25">
      <c r="A4" s="113" t="s">
        <v>4</v>
      </c>
      <c r="B4" s="109">
        <v>2018</v>
      </c>
      <c r="C4" s="110"/>
      <c r="D4" s="110"/>
      <c r="E4" s="111"/>
      <c r="F4" s="109">
        <v>2019</v>
      </c>
      <c r="G4" s="110"/>
      <c r="H4" s="110"/>
      <c r="I4" s="111"/>
      <c r="J4" s="109">
        <v>2020</v>
      </c>
      <c r="K4" s="110"/>
      <c r="L4" s="110"/>
      <c r="M4" s="111"/>
      <c r="N4" s="109">
        <v>2021</v>
      </c>
      <c r="O4" s="110"/>
      <c r="P4" s="110"/>
      <c r="Q4" s="111"/>
      <c r="R4" s="109">
        <v>2022</v>
      </c>
      <c r="S4" s="110"/>
      <c r="T4" s="110"/>
      <c r="U4" s="111"/>
      <c r="V4" s="109">
        <v>2023</v>
      </c>
      <c r="W4" s="110"/>
      <c r="X4" s="110"/>
      <c r="Y4" s="111"/>
      <c r="Z4" s="109">
        <v>2024</v>
      </c>
      <c r="AA4" s="110"/>
      <c r="AB4" s="110"/>
      <c r="AC4" s="11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s="3" customFormat="1" ht="15.75" thickBot="1" x14ac:dyDescent="0.3">
      <c r="A5" s="114"/>
      <c r="B5" s="13" t="s">
        <v>0</v>
      </c>
      <c r="C5" s="14" t="s">
        <v>1</v>
      </c>
      <c r="D5" s="14" t="s">
        <v>2</v>
      </c>
      <c r="E5" s="15" t="s">
        <v>3</v>
      </c>
      <c r="F5" s="13" t="s">
        <v>0</v>
      </c>
      <c r="G5" s="14" t="s">
        <v>1</v>
      </c>
      <c r="H5" s="14" t="s">
        <v>2</v>
      </c>
      <c r="I5" s="15" t="s">
        <v>3</v>
      </c>
      <c r="J5" s="13" t="s">
        <v>0</v>
      </c>
      <c r="K5" s="14" t="s">
        <v>1</v>
      </c>
      <c r="L5" s="14" t="s">
        <v>2</v>
      </c>
      <c r="M5" s="15" t="s">
        <v>3</v>
      </c>
      <c r="N5" s="13" t="s">
        <v>0</v>
      </c>
      <c r="O5" s="14" t="s">
        <v>1</v>
      </c>
      <c r="P5" s="14" t="s">
        <v>2</v>
      </c>
      <c r="Q5" s="15" t="s">
        <v>3</v>
      </c>
      <c r="R5" s="13" t="s">
        <v>0</v>
      </c>
      <c r="S5" s="14" t="s">
        <v>1</v>
      </c>
      <c r="T5" s="14" t="s">
        <v>2</v>
      </c>
      <c r="U5" s="15" t="s">
        <v>3</v>
      </c>
      <c r="V5" s="13" t="s">
        <v>0</v>
      </c>
      <c r="W5" s="14" t="s">
        <v>1</v>
      </c>
      <c r="X5" s="14" t="s">
        <v>2</v>
      </c>
      <c r="Y5" s="15" t="s">
        <v>3</v>
      </c>
      <c r="Z5" s="13" t="s">
        <v>0</v>
      </c>
      <c r="AA5" s="14" t="s">
        <v>1</v>
      </c>
      <c r="AB5" s="14" t="s">
        <v>2</v>
      </c>
      <c r="AC5" s="15" t="s">
        <v>3</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s="7" customFormat="1" ht="17.25" customHeight="1" x14ac:dyDescent="0.2">
      <c r="A6" s="25" t="s">
        <v>10</v>
      </c>
      <c r="B6" s="26">
        <v>0</v>
      </c>
      <c r="C6" s="27">
        <v>0</v>
      </c>
      <c r="D6" s="27">
        <v>4</v>
      </c>
      <c r="E6" s="28">
        <v>5</v>
      </c>
      <c r="F6" s="26">
        <v>19</v>
      </c>
      <c r="G6" s="27">
        <v>33</v>
      </c>
      <c r="H6" s="27">
        <v>47</v>
      </c>
      <c r="I6" s="28">
        <v>61</v>
      </c>
      <c r="J6" s="26">
        <v>80</v>
      </c>
      <c r="K6" s="27">
        <v>94</v>
      </c>
      <c r="L6" s="27">
        <v>108</v>
      </c>
      <c r="M6" s="28">
        <v>122</v>
      </c>
      <c r="N6" s="26">
        <v>141</v>
      </c>
      <c r="O6" s="27">
        <v>155</v>
      </c>
      <c r="P6" s="27">
        <v>169</v>
      </c>
      <c r="Q6" s="28">
        <v>183</v>
      </c>
      <c r="R6" s="26">
        <v>202</v>
      </c>
      <c r="S6" s="27">
        <v>216</v>
      </c>
      <c r="T6" s="27">
        <v>230</v>
      </c>
      <c r="U6" s="28">
        <v>244</v>
      </c>
      <c r="V6" s="26">
        <v>350</v>
      </c>
      <c r="W6" s="27">
        <v>450</v>
      </c>
      <c r="X6" s="27">
        <v>700</v>
      </c>
      <c r="Y6" s="28">
        <v>700</v>
      </c>
      <c r="Z6" s="26">
        <v>700</v>
      </c>
      <c r="AA6" s="26">
        <v>700</v>
      </c>
      <c r="AB6" s="26">
        <v>700</v>
      </c>
      <c r="AC6" s="29">
        <v>700</v>
      </c>
      <c r="AD6" s="5"/>
      <c r="AE6" s="5"/>
      <c r="AF6" s="5"/>
      <c r="AG6" s="5"/>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row>
    <row r="7" spans="1:97" s="3" customFormat="1" ht="35.25" customHeight="1" thickBot="1" x14ac:dyDescent="0.3">
      <c r="A7" s="16" t="s">
        <v>6</v>
      </c>
      <c r="B7" s="38">
        <v>0</v>
      </c>
      <c r="C7" s="39">
        <v>0</v>
      </c>
      <c r="D7" s="39">
        <v>0</v>
      </c>
      <c r="E7" s="40">
        <v>0</v>
      </c>
      <c r="F7" s="38">
        <v>9</v>
      </c>
      <c r="G7" s="39">
        <v>16</v>
      </c>
      <c r="H7" s="39">
        <v>23</v>
      </c>
      <c r="I7" s="40">
        <v>30</v>
      </c>
      <c r="J7" s="38">
        <v>40</v>
      </c>
      <c r="K7" s="39">
        <v>47</v>
      </c>
      <c r="L7" s="39">
        <v>54</v>
      </c>
      <c r="M7" s="40">
        <v>61</v>
      </c>
      <c r="N7" s="38">
        <v>70</v>
      </c>
      <c r="O7" s="39">
        <v>77</v>
      </c>
      <c r="P7" s="39">
        <v>84</v>
      </c>
      <c r="Q7" s="40">
        <v>91</v>
      </c>
      <c r="R7" s="38">
        <v>101</v>
      </c>
      <c r="S7" s="39">
        <v>108</v>
      </c>
      <c r="T7" s="39">
        <v>115</v>
      </c>
      <c r="U7" s="40">
        <v>122</v>
      </c>
      <c r="V7" s="38">
        <v>175</v>
      </c>
      <c r="W7" s="39">
        <v>225</v>
      </c>
      <c r="X7" s="39">
        <v>350</v>
      </c>
      <c r="Y7" s="40">
        <v>350</v>
      </c>
      <c r="Z7" s="38">
        <v>700</v>
      </c>
      <c r="AA7" s="38">
        <v>700</v>
      </c>
      <c r="AB7" s="38">
        <v>700</v>
      </c>
      <c r="AC7" s="41">
        <v>700</v>
      </c>
      <c r="AD7" s="4"/>
      <c r="AE7" s="4"/>
      <c r="AF7" s="4"/>
      <c r="AG7" s="4"/>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6" customHeight="1" x14ac:dyDescent="0.25"/>
    <row r="9" spans="1:97" ht="27" customHeight="1" x14ac:dyDescent="0.25">
      <c r="A9" s="69" t="s">
        <v>39</v>
      </c>
      <c r="B9" s="133">
        <v>590.42999999999995</v>
      </c>
      <c r="C9" s="134"/>
      <c r="D9" s="18"/>
      <c r="E9" s="18"/>
      <c r="F9" s="18"/>
      <c r="G9" s="18"/>
      <c r="H9" s="18"/>
      <c r="I9" s="18"/>
      <c r="J9" s="18"/>
      <c r="K9" s="18"/>
      <c r="L9" s="18"/>
      <c r="M9" s="18"/>
      <c r="N9" s="18"/>
      <c r="O9" s="18"/>
      <c r="P9" s="18"/>
      <c r="Q9" s="18"/>
      <c r="R9" s="18"/>
      <c r="S9" s="18"/>
      <c r="T9" s="18"/>
      <c r="U9" s="18"/>
      <c r="V9" s="18"/>
      <c r="W9" s="18"/>
      <c r="X9" s="18"/>
      <c r="Y9" s="18"/>
      <c r="Z9" s="18"/>
      <c r="AA9" s="18"/>
      <c r="AB9" s="18"/>
      <c r="AC9" s="18"/>
      <c r="AD9" s="19"/>
    </row>
    <row r="10" spans="1:97" ht="6" customHeight="1" thickBot="1" x14ac:dyDescent="0.3">
      <c r="A10" s="17"/>
      <c r="B10" s="20"/>
      <c r="C10" s="21"/>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9"/>
    </row>
    <row r="11" spans="1:97" ht="27" customHeight="1" thickBot="1" x14ac:dyDescent="0.3">
      <c r="A11" s="135" t="s">
        <v>25</v>
      </c>
      <c r="B11" s="136"/>
      <c r="C11" s="137"/>
      <c r="D11" s="34" t="s">
        <v>26</v>
      </c>
      <c r="E11" s="115" t="s">
        <v>34</v>
      </c>
      <c r="F11" s="116"/>
      <c r="G11" s="116"/>
      <c r="H11" s="116" t="s">
        <v>35</v>
      </c>
      <c r="I11" s="116"/>
      <c r="J11" s="117"/>
      <c r="Q11" s="18"/>
      <c r="R11" s="18"/>
      <c r="S11" s="18"/>
      <c r="T11" s="18"/>
      <c r="U11" s="18"/>
      <c r="V11" s="18"/>
      <c r="W11" s="18"/>
      <c r="X11" s="18"/>
      <c r="Y11" s="18"/>
      <c r="Z11" s="18"/>
      <c r="AA11" s="18"/>
      <c r="AB11" s="18"/>
      <c r="AC11" s="18"/>
      <c r="AD11" s="19"/>
    </row>
    <row r="12" spans="1:97" ht="17.25" customHeight="1" thickBot="1" x14ac:dyDescent="0.3">
      <c r="A12" s="22">
        <v>2018</v>
      </c>
      <c r="B12" s="127" t="s">
        <v>27</v>
      </c>
      <c r="C12" s="128"/>
      <c r="D12" s="33">
        <f>B7</f>
        <v>0</v>
      </c>
      <c r="E12" s="104" t="s">
        <v>4</v>
      </c>
      <c r="F12" s="104"/>
      <c r="G12" s="104"/>
      <c r="H12" s="118">
        <v>0</v>
      </c>
      <c r="I12" s="119"/>
      <c r="J12" s="120"/>
      <c r="Q12" s="18"/>
      <c r="R12" s="18"/>
      <c r="S12" s="18"/>
      <c r="T12" s="18"/>
      <c r="U12" s="18"/>
      <c r="V12" s="18"/>
      <c r="W12" s="18"/>
      <c r="X12" s="18"/>
      <c r="Y12" s="18"/>
      <c r="Z12" s="18"/>
      <c r="AA12" s="18"/>
      <c r="AB12" s="18"/>
      <c r="AC12" s="18"/>
      <c r="AD12" s="19"/>
    </row>
    <row r="13" spans="1:97" ht="17.25" hidden="1" customHeight="1" x14ac:dyDescent="0.25">
      <c r="A13" s="23">
        <v>2018</v>
      </c>
      <c r="B13" s="129" t="s">
        <v>22</v>
      </c>
      <c r="C13" s="130"/>
      <c r="D13" s="30">
        <f>C7</f>
        <v>0</v>
      </c>
      <c r="E13" s="105">
        <f t="shared" ref="E13:E39" si="0">D13*$B$9*3</f>
        <v>0</v>
      </c>
      <c r="F13" s="105"/>
      <c r="G13" s="105"/>
      <c r="H13" s="121"/>
      <c r="I13" s="122"/>
      <c r="J13" s="123"/>
      <c r="Q13" s="18"/>
      <c r="R13" s="18"/>
      <c r="S13" s="18"/>
      <c r="T13" s="18"/>
      <c r="U13" s="18"/>
      <c r="V13" s="18"/>
      <c r="W13" s="18"/>
      <c r="X13" s="18"/>
      <c r="Y13" s="18"/>
      <c r="Z13" s="18"/>
      <c r="AA13" s="18"/>
      <c r="AB13" s="18"/>
      <c r="AC13" s="18"/>
      <c r="AD13" s="19"/>
    </row>
    <row r="14" spans="1:97" ht="17.25" hidden="1" customHeight="1" x14ac:dyDescent="0.25">
      <c r="A14" s="23">
        <v>2018</v>
      </c>
      <c r="B14" s="129" t="s">
        <v>23</v>
      </c>
      <c r="C14" s="130"/>
      <c r="D14" s="30">
        <f>D7</f>
        <v>0</v>
      </c>
      <c r="E14" s="105">
        <f t="shared" si="0"/>
        <v>0</v>
      </c>
      <c r="F14" s="105"/>
      <c r="G14" s="105"/>
      <c r="H14" s="121"/>
      <c r="I14" s="122"/>
      <c r="J14" s="123"/>
      <c r="Q14" s="18"/>
      <c r="R14" s="18"/>
      <c r="S14" s="18"/>
      <c r="T14" s="18"/>
      <c r="U14" s="18"/>
      <c r="V14" s="18"/>
      <c r="W14" s="18"/>
      <c r="X14" s="18"/>
      <c r="Y14" s="18"/>
      <c r="Z14" s="18"/>
      <c r="AA14" s="18"/>
      <c r="AB14" s="18"/>
      <c r="AC14" s="18"/>
      <c r="AD14" s="19"/>
    </row>
    <row r="15" spans="1:97" ht="17.25" hidden="1" customHeight="1" thickBot="1" x14ac:dyDescent="0.3">
      <c r="A15" s="24">
        <v>2018</v>
      </c>
      <c r="B15" s="131" t="s">
        <v>24</v>
      </c>
      <c r="C15" s="132"/>
      <c r="D15" s="31">
        <f>E7</f>
        <v>0</v>
      </c>
      <c r="E15" s="106">
        <f t="shared" si="0"/>
        <v>0</v>
      </c>
      <c r="F15" s="106"/>
      <c r="G15" s="106"/>
      <c r="H15" s="124"/>
      <c r="I15" s="125"/>
      <c r="J15" s="126"/>
      <c r="Q15" s="18"/>
      <c r="R15" s="18"/>
      <c r="S15" s="18"/>
      <c r="T15" s="18"/>
      <c r="U15" s="18"/>
      <c r="V15" s="18"/>
      <c r="W15" s="18"/>
      <c r="X15" s="18"/>
      <c r="Y15" s="18"/>
      <c r="Z15" s="18"/>
      <c r="AA15" s="18"/>
      <c r="AB15" s="18"/>
      <c r="AC15" s="18"/>
      <c r="AD15" s="19"/>
    </row>
    <row r="16" spans="1:97" ht="17.25" customHeight="1" x14ac:dyDescent="0.25">
      <c r="A16" s="22">
        <v>2019</v>
      </c>
      <c r="B16" s="127" t="s">
        <v>21</v>
      </c>
      <c r="C16" s="128"/>
      <c r="D16" s="33">
        <f>F7</f>
        <v>9</v>
      </c>
      <c r="E16" s="104">
        <f t="shared" si="0"/>
        <v>15941.61</v>
      </c>
      <c r="F16" s="104"/>
      <c r="G16" s="104"/>
      <c r="H16" s="118">
        <f t="shared" ref="H16" si="1">ROUND(E16+E17+E18+E19,0)</f>
        <v>138161</v>
      </c>
      <c r="I16" s="119"/>
      <c r="J16" s="120"/>
      <c r="Q16" s="18"/>
      <c r="R16" s="18"/>
      <c r="S16" s="18"/>
      <c r="T16" s="18"/>
      <c r="U16" s="18"/>
      <c r="V16" s="18"/>
      <c r="W16" s="18"/>
      <c r="X16" s="18"/>
      <c r="Y16" s="18"/>
      <c r="Z16" s="18"/>
      <c r="AA16" s="18"/>
      <c r="AB16" s="18"/>
      <c r="AC16" s="18"/>
      <c r="AD16" s="19"/>
    </row>
    <row r="17" spans="1:30" ht="17.25" customHeight="1" x14ac:dyDescent="0.25">
      <c r="A17" s="23">
        <v>2019</v>
      </c>
      <c r="B17" s="129" t="s">
        <v>22</v>
      </c>
      <c r="C17" s="130"/>
      <c r="D17" s="30">
        <f>G7</f>
        <v>16</v>
      </c>
      <c r="E17" s="105">
        <f t="shared" si="0"/>
        <v>28340.639999999999</v>
      </c>
      <c r="F17" s="105"/>
      <c r="G17" s="105"/>
      <c r="H17" s="121"/>
      <c r="I17" s="122"/>
      <c r="J17" s="123"/>
      <c r="Q17" s="18"/>
      <c r="R17" s="18"/>
      <c r="S17" s="18"/>
      <c r="T17" s="18"/>
      <c r="U17" s="18"/>
      <c r="V17" s="18"/>
      <c r="W17" s="18"/>
      <c r="X17" s="18"/>
      <c r="Y17" s="18"/>
      <c r="Z17" s="18"/>
      <c r="AA17" s="18"/>
      <c r="AB17" s="18"/>
      <c r="AC17" s="18"/>
      <c r="AD17" s="19"/>
    </row>
    <row r="18" spans="1:30" ht="17.25" customHeight="1" x14ac:dyDescent="0.25">
      <c r="A18" s="23">
        <v>2019</v>
      </c>
      <c r="B18" s="129" t="s">
        <v>23</v>
      </c>
      <c r="C18" s="130"/>
      <c r="D18" s="30">
        <f>H7</f>
        <v>23</v>
      </c>
      <c r="E18" s="105">
        <f t="shared" si="0"/>
        <v>40739.67</v>
      </c>
      <c r="F18" s="105"/>
      <c r="G18" s="105"/>
      <c r="H18" s="121"/>
      <c r="I18" s="122"/>
      <c r="J18" s="123"/>
      <c r="Q18" s="18"/>
      <c r="R18" s="18"/>
      <c r="S18" s="18"/>
      <c r="T18" s="18"/>
      <c r="U18" s="18"/>
      <c r="V18" s="18"/>
      <c r="W18" s="18"/>
      <c r="X18" s="18"/>
      <c r="Y18" s="18"/>
      <c r="Z18" s="18"/>
      <c r="AA18" s="18"/>
      <c r="AB18" s="18"/>
      <c r="AC18" s="18"/>
      <c r="AD18" s="19"/>
    </row>
    <row r="19" spans="1:30" ht="17.25" customHeight="1" thickBot="1" x14ac:dyDescent="0.3">
      <c r="A19" s="24">
        <v>2019</v>
      </c>
      <c r="B19" s="131" t="s">
        <v>24</v>
      </c>
      <c r="C19" s="132"/>
      <c r="D19" s="31">
        <f>I7</f>
        <v>30</v>
      </c>
      <c r="E19" s="106">
        <f t="shared" si="0"/>
        <v>53138.7</v>
      </c>
      <c r="F19" s="106"/>
      <c r="G19" s="106"/>
      <c r="H19" s="124"/>
      <c r="I19" s="125"/>
      <c r="J19" s="126"/>
    </row>
    <row r="20" spans="1:30" ht="17.25" customHeight="1" x14ac:dyDescent="0.25">
      <c r="A20" s="22">
        <v>2020</v>
      </c>
      <c r="B20" s="127" t="s">
        <v>21</v>
      </c>
      <c r="C20" s="128"/>
      <c r="D20" s="33">
        <f>J7</f>
        <v>40</v>
      </c>
      <c r="E20" s="104">
        <f t="shared" si="0"/>
        <v>70851.599999999991</v>
      </c>
      <c r="F20" s="104"/>
      <c r="G20" s="104"/>
      <c r="H20" s="118">
        <f t="shared" ref="H20" si="2">ROUND(E20+E21+E22+E23,0)</f>
        <v>357801</v>
      </c>
      <c r="I20" s="119"/>
      <c r="J20" s="120"/>
    </row>
    <row r="21" spans="1:30" ht="17.25" customHeight="1" x14ac:dyDescent="0.25">
      <c r="A21" s="23">
        <v>2020</v>
      </c>
      <c r="B21" s="129" t="s">
        <v>22</v>
      </c>
      <c r="C21" s="130"/>
      <c r="D21" s="30">
        <f>K7</f>
        <v>47</v>
      </c>
      <c r="E21" s="105">
        <f t="shared" si="0"/>
        <v>83250.63</v>
      </c>
      <c r="F21" s="105"/>
      <c r="G21" s="105"/>
      <c r="H21" s="121"/>
      <c r="I21" s="122"/>
      <c r="J21" s="123"/>
    </row>
    <row r="22" spans="1:30" ht="17.25" customHeight="1" x14ac:dyDescent="0.25">
      <c r="A22" s="23">
        <v>2020</v>
      </c>
      <c r="B22" s="129" t="s">
        <v>23</v>
      </c>
      <c r="C22" s="130"/>
      <c r="D22" s="30">
        <f>L7</f>
        <v>54</v>
      </c>
      <c r="E22" s="105">
        <f t="shared" si="0"/>
        <v>95649.659999999989</v>
      </c>
      <c r="F22" s="105"/>
      <c r="G22" s="105"/>
      <c r="H22" s="121"/>
      <c r="I22" s="122"/>
      <c r="J22" s="123"/>
    </row>
    <row r="23" spans="1:30" ht="17.25" customHeight="1" thickBot="1" x14ac:dyDescent="0.3">
      <c r="A23" s="24">
        <v>2020</v>
      </c>
      <c r="B23" s="131" t="s">
        <v>24</v>
      </c>
      <c r="C23" s="132"/>
      <c r="D23" s="31">
        <f>M7</f>
        <v>61</v>
      </c>
      <c r="E23" s="106">
        <f t="shared" si="0"/>
        <v>108048.68999999999</v>
      </c>
      <c r="F23" s="106"/>
      <c r="G23" s="106"/>
      <c r="H23" s="124"/>
      <c r="I23" s="125"/>
      <c r="J23" s="126"/>
    </row>
    <row r="24" spans="1:30" ht="17.25" customHeight="1" x14ac:dyDescent="0.25">
      <c r="A24" s="22">
        <v>2021</v>
      </c>
      <c r="B24" s="127" t="s">
        <v>21</v>
      </c>
      <c r="C24" s="128"/>
      <c r="D24" s="33">
        <f>N7</f>
        <v>70</v>
      </c>
      <c r="E24" s="104">
        <f t="shared" si="0"/>
        <v>123990.29999999999</v>
      </c>
      <c r="F24" s="104"/>
      <c r="G24" s="104"/>
      <c r="H24" s="118">
        <f t="shared" ref="H24" si="3">ROUND(E24+E25+E26+E27,0)</f>
        <v>570355</v>
      </c>
      <c r="I24" s="119"/>
      <c r="J24" s="120"/>
    </row>
    <row r="25" spans="1:30" ht="17.25" customHeight="1" x14ac:dyDescent="0.25">
      <c r="A25" s="23">
        <v>2021</v>
      </c>
      <c r="B25" s="129" t="s">
        <v>22</v>
      </c>
      <c r="C25" s="130"/>
      <c r="D25" s="30">
        <f>O7</f>
        <v>77</v>
      </c>
      <c r="E25" s="105">
        <f t="shared" si="0"/>
        <v>136389.32999999999</v>
      </c>
      <c r="F25" s="105"/>
      <c r="G25" s="105"/>
      <c r="H25" s="121"/>
      <c r="I25" s="122"/>
      <c r="J25" s="123"/>
    </row>
    <row r="26" spans="1:30" ht="17.25" customHeight="1" x14ac:dyDescent="0.25">
      <c r="A26" s="23">
        <v>2021</v>
      </c>
      <c r="B26" s="129" t="s">
        <v>23</v>
      </c>
      <c r="C26" s="130"/>
      <c r="D26" s="30">
        <f>P7</f>
        <v>84</v>
      </c>
      <c r="E26" s="105">
        <f t="shared" si="0"/>
        <v>148788.35999999999</v>
      </c>
      <c r="F26" s="105"/>
      <c r="G26" s="105"/>
      <c r="H26" s="121"/>
      <c r="I26" s="122"/>
      <c r="J26" s="123"/>
    </row>
    <row r="27" spans="1:30" ht="17.25" customHeight="1" thickBot="1" x14ac:dyDescent="0.3">
      <c r="A27" s="24">
        <v>2021</v>
      </c>
      <c r="B27" s="131" t="s">
        <v>24</v>
      </c>
      <c r="C27" s="132"/>
      <c r="D27" s="31">
        <f>Q7</f>
        <v>91</v>
      </c>
      <c r="E27" s="106">
        <f t="shared" si="0"/>
        <v>161187.38999999998</v>
      </c>
      <c r="F27" s="106"/>
      <c r="G27" s="106"/>
      <c r="H27" s="124"/>
      <c r="I27" s="125"/>
      <c r="J27" s="126"/>
    </row>
    <row r="28" spans="1:30" ht="17.25" customHeight="1" x14ac:dyDescent="0.25">
      <c r="A28" s="22">
        <v>2022</v>
      </c>
      <c r="B28" s="127" t="s">
        <v>21</v>
      </c>
      <c r="C28" s="128"/>
      <c r="D28" s="33">
        <f>R7</f>
        <v>101</v>
      </c>
      <c r="E28" s="104">
        <f t="shared" si="0"/>
        <v>178900.28999999998</v>
      </c>
      <c r="F28" s="104"/>
      <c r="G28" s="104"/>
      <c r="H28" s="118">
        <f t="shared" ref="H28" si="4">ROUND(E28+E29+E30+E31,0)</f>
        <v>789995</v>
      </c>
      <c r="I28" s="119"/>
      <c r="J28" s="120"/>
    </row>
    <row r="29" spans="1:30" ht="17.25" customHeight="1" x14ac:dyDescent="0.25">
      <c r="A29" s="23">
        <v>2022</v>
      </c>
      <c r="B29" s="129" t="s">
        <v>22</v>
      </c>
      <c r="C29" s="130"/>
      <c r="D29" s="30">
        <f>S7</f>
        <v>108</v>
      </c>
      <c r="E29" s="105">
        <f t="shared" si="0"/>
        <v>191299.31999999998</v>
      </c>
      <c r="F29" s="105"/>
      <c r="G29" s="105"/>
      <c r="H29" s="121"/>
      <c r="I29" s="122"/>
      <c r="J29" s="123"/>
    </row>
    <row r="30" spans="1:30" ht="17.25" customHeight="1" x14ac:dyDescent="0.25">
      <c r="A30" s="23">
        <v>2022</v>
      </c>
      <c r="B30" s="129" t="s">
        <v>23</v>
      </c>
      <c r="C30" s="130"/>
      <c r="D30" s="30">
        <f>T7</f>
        <v>115</v>
      </c>
      <c r="E30" s="105">
        <f t="shared" si="0"/>
        <v>203698.34999999998</v>
      </c>
      <c r="F30" s="105"/>
      <c r="G30" s="105"/>
      <c r="H30" s="121"/>
      <c r="I30" s="122"/>
      <c r="J30" s="123"/>
    </row>
    <row r="31" spans="1:30" ht="17.25" customHeight="1" thickBot="1" x14ac:dyDescent="0.3">
      <c r="A31" s="24">
        <v>2022</v>
      </c>
      <c r="B31" s="131" t="s">
        <v>24</v>
      </c>
      <c r="C31" s="132"/>
      <c r="D31" s="31">
        <f>U7</f>
        <v>122</v>
      </c>
      <c r="E31" s="106">
        <f t="shared" si="0"/>
        <v>216097.37999999998</v>
      </c>
      <c r="F31" s="106"/>
      <c r="G31" s="106"/>
      <c r="H31" s="124"/>
      <c r="I31" s="125"/>
      <c r="J31" s="126"/>
    </row>
    <row r="32" spans="1:30" ht="17.25" customHeight="1" x14ac:dyDescent="0.25">
      <c r="A32" s="22">
        <v>2023</v>
      </c>
      <c r="B32" s="127" t="s">
        <v>21</v>
      </c>
      <c r="C32" s="128"/>
      <c r="D32" s="33">
        <f>V7</f>
        <v>175</v>
      </c>
      <c r="E32" s="104">
        <f t="shared" si="0"/>
        <v>309975.74999999994</v>
      </c>
      <c r="F32" s="104"/>
      <c r="G32" s="104"/>
      <c r="H32" s="118">
        <f t="shared" ref="H32" si="5">ROUND(E32+E33+E34+E35,0)</f>
        <v>1948419</v>
      </c>
      <c r="I32" s="119"/>
      <c r="J32" s="120"/>
    </row>
    <row r="33" spans="1:10" ht="17.25" customHeight="1" x14ac:dyDescent="0.25">
      <c r="A33" s="23">
        <v>2023</v>
      </c>
      <c r="B33" s="129" t="s">
        <v>22</v>
      </c>
      <c r="C33" s="130"/>
      <c r="D33" s="30">
        <f>W7</f>
        <v>225</v>
      </c>
      <c r="E33" s="105">
        <f t="shared" si="0"/>
        <v>398540.25</v>
      </c>
      <c r="F33" s="105"/>
      <c r="G33" s="105"/>
      <c r="H33" s="121"/>
      <c r="I33" s="122"/>
      <c r="J33" s="123"/>
    </row>
    <row r="34" spans="1:10" ht="17.25" customHeight="1" x14ac:dyDescent="0.25">
      <c r="A34" s="23">
        <v>2023</v>
      </c>
      <c r="B34" s="129" t="s">
        <v>23</v>
      </c>
      <c r="C34" s="130"/>
      <c r="D34" s="30">
        <f>X7</f>
        <v>350</v>
      </c>
      <c r="E34" s="105">
        <f t="shared" si="0"/>
        <v>619951.49999999988</v>
      </c>
      <c r="F34" s="105"/>
      <c r="G34" s="105"/>
      <c r="H34" s="121"/>
      <c r="I34" s="122"/>
      <c r="J34" s="123"/>
    </row>
    <row r="35" spans="1:10" ht="17.25" customHeight="1" thickBot="1" x14ac:dyDescent="0.3">
      <c r="A35" s="24">
        <v>2023</v>
      </c>
      <c r="B35" s="131" t="s">
        <v>24</v>
      </c>
      <c r="C35" s="132"/>
      <c r="D35" s="31">
        <f>Y7</f>
        <v>350</v>
      </c>
      <c r="E35" s="106">
        <f t="shared" si="0"/>
        <v>619951.49999999988</v>
      </c>
      <c r="F35" s="106"/>
      <c r="G35" s="106"/>
      <c r="H35" s="124"/>
      <c r="I35" s="125"/>
      <c r="J35" s="126"/>
    </row>
    <row r="36" spans="1:10" ht="17.25" customHeight="1" x14ac:dyDescent="0.25">
      <c r="A36" s="22">
        <v>2024</v>
      </c>
      <c r="B36" s="127" t="s">
        <v>21</v>
      </c>
      <c r="C36" s="128"/>
      <c r="D36" s="32">
        <f>Z7</f>
        <v>700</v>
      </c>
      <c r="E36" s="104">
        <f t="shared" si="0"/>
        <v>1239902.9999999998</v>
      </c>
      <c r="F36" s="104"/>
      <c r="G36" s="104"/>
      <c r="H36" s="118">
        <f t="shared" ref="H36" si="6">ROUND(E36+E37+E38+E39,0)</f>
        <v>4959612</v>
      </c>
      <c r="I36" s="119"/>
      <c r="J36" s="120"/>
    </row>
    <row r="37" spans="1:10" ht="17.25" customHeight="1" x14ac:dyDescent="0.25">
      <c r="A37" s="23">
        <v>2024</v>
      </c>
      <c r="B37" s="129" t="s">
        <v>22</v>
      </c>
      <c r="C37" s="130"/>
      <c r="D37" s="30">
        <f>AA7</f>
        <v>700</v>
      </c>
      <c r="E37" s="105">
        <f t="shared" si="0"/>
        <v>1239902.9999999998</v>
      </c>
      <c r="F37" s="105"/>
      <c r="G37" s="105"/>
      <c r="H37" s="121"/>
      <c r="I37" s="122"/>
      <c r="J37" s="123"/>
    </row>
    <row r="38" spans="1:10" ht="17.25" customHeight="1" x14ac:dyDescent="0.25">
      <c r="A38" s="23">
        <v>2024</v>
      </c>
      <c r="B38" s="129" t="s">
        <v>23</v>
      </c>
      <c r="C38" s="130"/>
      <c r="D38" s="30">
        <f>AB7</f>
        <v>700</v>
      </c>
      <c r="E38" s="105">
        <f t="shared" si="0"/>
        <v>1239902.9999999998</v>
      </c>
      <c r="F38" s="105"/>
      <c r="G38" s="105"/>
      <c r="H38" s="121"/>
      <c r="I38" s="122"/>
      <c r="J38" s="123"/>
    </row>
    <row r="39" spans="1:10" ht="17.25" customHeight="1" thickBot="1" x14ac:dyDescent="0.3">
      <c r="A39" s="24">
        <v>2024</v>
      </c>
      <c r="B39" s="131" t="s">
        <v>24</v>
      </c>
      <c r="C39" s="132"/>
      <c r="D39" s="31">
        <f>AC7</f>
        <v>700</v>
      </c>
      <c r="E39" s="106">
        <f t="shared" si="0"/>
        <v>1239902.9999999998</v>
      </c>
      <c r="F39" s="106"/>
      <c r="G39" s="106"/>
      <c r="H39" s="124"/>
      <c r="I39" s="125"/>
      <c r="J39" s="126"/>
    </row>
    <row r="40" spans="1:10" ht="17.25" customHeight="1" thickBot="1" x14ac:dyDescent="0.3">
      <c r="A40" s="35">
        <v>2025</v>
      </c>
      <c r="B40" s="138" t="s">
        <v>27</v>
      </c>
      <c r="C40" s="139"/>
      <c r="D40" s="36">
        <f>D39</f>
        <v>700</v>
      </c>
      <c r="E40" s="140" t="s">
        <v>4</v>
      </c>
      <c r="F40" s="140"/>
      <c r="G40" s="140"/>
      <c r="H40" s="141">
        <f>H36</f>
        <v>4959612</v>
      </c>
      <c r="I40" s="142"/>
      <c r="J40" s="143"/>
    </row>
    <row r="41" spans="1:10" ht="17.25" customHeight="1" x14ac:dyDescent="0.25">
      <c r="A41" s="37" t="s">
        <v>28</v>
      </c>
    </row>
    <row r="42" spans="1:10" ht="12.75" customHeight="1" x14ac:dyDescent="0.25">
      <c r="A42" s="12" t="s">
        <v>19</v>
      </c>
      <c r="B42" s="12"/>
      <c r="C42" s="12"/>
      <c r="D42" s="12"/>
      <c r="E42" s="12"/>
    </row>
    <row r="43" spans="1:10" ht="12.75" customHeight="1" x14ac:dyDescent="0.25">
      <c r="A43" s="11" t="s">
        <v>40</v>
      </c>
      <c r="B43" s="12"/>
      <c r="C43" s="12"/>
      <c r="D43" s="12"/>
      <c r="E43" s="12"/>
    </row>
  </sheetData>
  <mergeCells count="81">
    <mergeCell ref="B40:C40"/>
    <mergeCell ref="E40:G40"/>
    <mergeCell ref="H40:J40"/>
    <mergeCell ref="E35:G35"/>
    <mergeCell ref="H32:J35"/>
    <mergeCell ref="E33:G33"/>
    <mergeCell ref="B34:C34"/>
    <mergeCell ref="E34:G34"/>
    <mergeCell ref="B38:C38"/>
    <mergeCell ref="B39:C39"/>
    <mergeCell ref="E39:G39"/>
    <mergeCell ref="E38:G38"/>
    <mergeCell ref="H16:J19"/>
    <mergeCell ref="H20:J23"/>
    <mergeCell ref="H24:J27"/>
    <mergeCell ref="H28:J31"/>
    <mergeCell ref="H36:J39"/>
    <mergeCell ref="E26:G26"/>
    <mergeCell ref="B27:C27"/>
    <mergeCell ref="E27:G27"/>
    <mergeCell ref="B37:C37"/>
    <mergeCell ref="B28:C28"/>
    <mergeCell ref="E32:G32"/>
    <mergeCell ref="E36:G36"/>
    <mergeCell ref="E37:G37"/>
    <mergeCell ref="E30:G30"/>
    <mergeCell ref="B31:C31"/>
    <mergeCell ref="E31:G31"/>
    <mergeCell ref="E28:G28"/>
    <mergeCell ref="B29:C29"/>
    <mergeCell ref="E29:G29"/>
    <mergeCell ref="E20:G20"/>
    <mergeCell ref="B21:C21"/>
    <mergeCell ref="E21:G21"/>
    <mergeCell ref="B22:C22"/>
    <mergeCell ref="E22:G22"/>
    <mergeCell ref="E23:G23"/>
    <mergeCell ref="B24:C24"/>
    <mergeCell ref="E24:G24"/>
    <mergeCell ref="B25:C25"/>
    <mergeCell ref="E25:G25"/>
    <mergeCell ref="B16:C16"/>
    <mergeCell ref="B17:C17"/>
    <mergeCell ref="B18:C18"/>
    <mergeCell ref="B19:C19"/>
    <mergeCell ref="B36:C36"/>
    <mergeCell ref="B30:C30"/>
    <mergeCell ref="B32:C32"/>
    <mergeCell ref="B33:C33"/>
    <mergeCell ref="B35:C35"/>
    <mergeCell ref="B23:C23"/>
    <mergeCell ref="B20:C20"/>
    <mergeCell ref="B26:C26"/>
    <mergeCell ref="B12:C12"/>
    <mergeCell ref="B13:C13"/>
    <mergeCell ref="B14:C14"/>
    <mergeCell ref="B15:C15"/>
    <mergeCell ref="B9:C9"/>
    <mergeCell ref="A11:C11"/>
    <mergeCell ref="H11:J11"/>
    <mergeCell ref="E12:G12"/>
    <mergeCell ref="E13:G13"/>
    <mergeCell ref="E14:G14"/>
    <mergeCell ref="H12:J15"/>
    <mergeCell ref="E15:G15"/>
    <mergeCell ref="E16:G16"/>
    <mergeCell ref="E17:G17"/>
    <mergeCell ref="E18:G18"/>
    <mergeCell ref="E19:G19"/>
    <mergeCell ref="A1:AC1"/>
    <mergeCell ref="A2:AC2"/>
    <mergeCell ref="V4:Y4"/>
    <mergeCell ref="A3:AC3"/>
    <mergeCell ref="A4:A5"/>
    <mergeCell ref="B4:E4"/>
    <mergeCell ref="F4:I4"/>
    <mergeCell ref="J4:M4"/>
    <mergeCell ref="N4:Q4"/>
    <mergeCell ref="R4:U4"/>
    <mergeCell ref="Z4:AC4"/>
    <mergeCell ref="E11:G11"/>
  </mergeCells>
  <pageMargins left="0.62992125984251968" right="0.62992125984251968" top="1.1417322834645669"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S43"/>
  <sheetViews>
    <sheetView zoomScale="90" zoomScaleNormal="90" workbookViewId="0">
      <selection activeCell="T31" sqref="T31"/>
    </sheetView>
  </sheetViews>
  <sheetFormatPr defaultRowHeight="15" x14ac:dyDescent="0.25"/>
  <cols>
    <col min="1" max="1" width="36.140625" style="2" customWidth="1"/>
    <col min="2" max="29" width="6" style="2" customWidth="1"/>
    <col min="30" max="31" width="9.140625" style="1"/>
    <col min="32" max="32" width="11" style="1" customWidth="1"/>
    <col min="33" max="33" width="10.140625" style="1" customWidth="1"/>
    <col min="34" max="34" width="10.85546875" style="1" customWidth="1"/>
    <col min="35" max="35" width="11" style="1" customWidth="1"/>
    <col min="36" max="97" width="9.140625" style="1"/>
    <col min="98" max="16384" width="9.140625" style="2"/>
  </cols>
  <sheetData>
    <row r="1" spans="1:97" x14ac:dyDescent="0.25">
      <c r="A1" s="107" t="s">
        <v>17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97" ht="30.75" customHeight="1" x14ac:dyDescent="0.25">
      <c r="A2" s="108" t="s">
        <v>15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row>
    <row r="3" spans="1:97" ht="21" thickBot="1" x14ac:dyDescent="0.35">
      <c r="A3" s="112" t="s">
        <v>38</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row>
    <row r="4" spans="1:97" s="3" customFormat="1" ht="19.5" customHeight="1" x14ac:dyDescent="0.25">
      <c r="A4" s="113" t="s">
        <v>4</v>
      </c>
      <c r="B4" s="109">
        <v>2018</v>
      </c>
      <c r="C4" s="110"/>
      <c r="D4" s="110"/>
      <c r="E4" s="111"/>
      <c r="F4" s="109">
        <v>2019</v>
      </c>
      <c r="G4" s="110"/>
      <c r="H4" s="110"/>
      <c r="I4" s="111"/>
      <c r="J4" s="109">
        <v>2020</v>
      </c>
      <c r="K4" s="110"/>
      <c r="L4" s="110"/>
      <c r="M4" s="111"/>
      <c r="N4" s="109">
        <v>2021</v>
      </c>
      <c r="O4" s="110"/>
      <c r="P4" s="110"/>
      <c r="Q4" s="111"/>
      <c r="R4" s="109">
        <v>2022</v>
      </c>
      <c r="S4" s="110"/>
      <c r="T4" s="110"/>
      <c r="U4" s="111"/>
      <c r="V4" s="109">
        <v>2023</v>
      </c>
      <c r="W4" s="110"/>
      <c r="X4" s="110"/>
      <c r="Y4" s="111"/>
      <c r="Z4" s="109">
        <v>2024</v>
      </c>
      <c r="AA4" s="110"/>
      <c r="AB4" s="110"/>
      <c r="AC4" s="11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row>
    <row r="5" spans="1:97" s="3" customFormat="1" ht="15.75" thickBot="1" x14ac:dyDescent="0.3">
      <c r="A5" s="114"/>
      <c r="B5" s="13" t="s">
        <v>0</v>
      </c>
      <c r="C5" s="14" t="s">
        <v>1</v>
      </c>
      <c r="D5" s="14" t="s">
        <v>2</v>
      </c>
      <c r="E5" s="15" t="s">
        <v>3</v>
      </c>
      <c r="F5" s="13" t="s">
        <v>0</v>
      </c>
      <c r="G5" s="14" t="s">
        <v>1</v>
      </c>
      <c r="H5" s="14" t="s">
        <v>2</v>
      </c>
      <c r="I5" s="15" t="s">
        <v>3</v>
      </c>
      <c r="J5" s="13" t="s">
        <v>0</v>
      </c>
      <c r="K5" s="14" t="s">
        <v>1</v>
      </c>
      <c r="L5" s="14" t="s">
        <v>2</v>
      </c>
      <c r="M5" s="15" t="s">
        <v>3</v>
      </c>
      <c r="N5" s="13" t="s">
        <v>0</v>
      </c>
      <c r="O5" s="14" t="s">
        <v>1</v>
      </c>
      <c r="P5" s="14" t="s">
        <v>2</v>
      </c>
      <c r="Q5" s="15" t="s">
        <v>3</v>
      </c>
      <c r="R5" s="13" t="s">
        <v>0</v>
      </c>
      <c r="S5" s="14" t="s">
        <v>1</v>
      </c>
      <c r="T5" s="14" t="s">
        <v>2</v>
      </c>
      <c r="U5" s="15" t="s">
        <v>3</v>
      </c>
      <c r="V5" s="13" t="s">
        <v>0</v>
      </c>
      <c r="W5" s="14" t="s">
        <v>1</v>
      </c>
      <c r="X5" s="14" t="s">
        <v>2</v>
      </c>
      <c r="Y5" s="15" t="s">
        <v>3</v>
      </c>
      <c r="Z5" s="13" t="s">
        <v>0</v>
      </c>
      <c r="AA5" s="14" t="s">
        <v>1</v>
      </c>
      <c r="AB5" s="14" t="s">
        <v>2</v>
      </c>
      <c r="AC5" s="15" t="s">
        <v>3</v>
      </c>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1:97" s="7" customFormat="1" ht="17.25" customHeight="1" x14ac:dyDescent="0.2">
      <c r="A6" s="25" t="s">
        <v>11</v>
      </c>
      <c r="B6" s="26">
        <v>0</v>
      </c>
      <c r="C6" s="27">
        <v>0</v>
      </c>
      <c r="D6" s="27">
        <v>0</v>
      </c>
      <c r="E6" s="28">
        <v>0</v>
      </c>
      <c r="F6" s="26">
        <v>14</v>
      </c>
      <c r="G6" s="27">
        <v>18</v>
      </c>
      <c r="H6" s="27">
        <v>22</v>
      </c>
      <c r="I6" s="28">
        <v>26</v>
      </c>
      <c r="J6" s="26">
        <v>30</v>
      </c>
      <c r="K6" s="27">
        <v>34</v>
      </c>
      <c r="L6" s="27">
        <v>38</v>
      </c>
      <c r="M6" s="28">
        <v>42</v>
      </c>
      <c r="N6" s="26">
        <v>46</v>
      </c>
      <c r="O6" s="27">
        <v>50</v>
      </c>
      <c r="P6" s="27">
        <v>54</v>
      </c>
      <c r="Q6" s="28">
        <v>58</v>
      </c>
      <c r="R6" s="26">
        <v>62</v>
      </c>
      <c r="S6" s="27">
        <v>66</v>
      </c>
      <c r="T6" s="27">
        <v>70</v>
      </c>
      <c r="U6" s="28">
        <v>74</v>
      </c>
      <c r="V6" s="26">
        <v>100</v>
      </c>
      <c r="W6" s="27">
        <v>120</v>
      </c>
      <c r="X6" s="27">
        <v>140</v>
      </c>
      <c r="Y6" s="28">
        <v>160</v>
      </c>
      <c r="Z6" s="26">
        <v>160</v>
      </c>
      <c r="AA6" s="26">
        <v>160</v>
      </c>
      <c r="AB6" s="26">
        <v>160</v>
      </c>
      <c r="AC6" s="29">
        <v>160</v>
      </c>
      <c r="AD6" s="5"/>
      <c r="AE6" s="5"/>
      <c r="AF6" s="5"/>
      <c r="AG6" s="5"/>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row>
    <row r="7" spans="1:97" s="3" customFormat="1" ht="35.25" customHeight="1" thickBot="1" x14ac:dyDescent="0.3">
      <c r="A7" s="16" t="s">
        <v>6</v>
      </c>
      <c r="B7" s="38">
        <v>0</v>
      </c>
      <c r="C7" s="39">
        <v>0</v>
      </c>
      <c r="D7" s="39">
        <v>0</v>
      </c>
      <c r="E7" s="40">
        <v>0</v>
      </c>
      <c r="F7" s="38">
        <v>7</v>
      </c>
      <c r="G7" s="39">
        <v>9</v>
      </c>
      <c r="H7" s="39">
        <v>11</v>
      </c>
      <c r="I7" s="40">
        <v>13</v>
      </c>
      <c r="J7" s="38">
        <v>15</v>
      </c>
      <c r="K7" s="39">
        <v>17</v>
      </c>
      <c r="L7" s="39">
        <v>19</v>
      </c>
      <c r="M7" s="40">
        <v>21</v>
      </c>
      <c r="N7" s="38">
        <v>23</v>
      </c>
      <c r="O7" s="39">
        <v>25</v>
      </c>
      <c r="P7" s="39">
        <v>27</v>
      </c>
      <c r="Q7" s="40">
        <v>29</v>
      </c>
      <c r="R7" s="38">
        <v>31</v>
      </c>
      <c r="S7" s="39">
        <v>33</v>
      </c>
      <c r="T7" s="39">
        <v>35</v>
      </c>
      <c r="U7" s="40">
        <v>37</v>
      </c>
      <c r="V7" s="38">
        <v>50</v>
      </c>
      <c r="W7" s="39">
        <v>60</v>
      </c>
      <c r="X7" s="39">
        <v>70</v>
      </c>
      <c r="Y7" s="40">
        <v>80</v>
      </c>
      <c r="Z7" s="38">
        <v>160</v>
      </c>
      <c r="AA7" s="38">
        <v>160</v>
      </c>
      <c r="AB7" s="38">
        <v>160</v>
      </c>
      <c r="AC7" s="41">
        <v>160</v>
      </c>
      <c r="AD7" s="4"/>
      <c r="AE7" s="4"/>
      <c r="AF7" s="4"/>
      <c r="AG7" s="4"/>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6" customHeight="1" x14ac:dyDescent="0.25"/>
    <row r="9" spans="1:97" ht="33" customHeight="1" x14ac:dyDescent="0.25">
      <c r="A9" s="69" t="s">
        <v>39</v>
      </c>
      <c r="B9" s="133">
        <v>590.42999999999995</v>
      </c>
      <c r="C9" s="134"/>
      <c r="D9" s="18"/>
      <c r="E9" s="18"/>
      <c r="F9" s="18"/>
      <c r="G9" s="18"/>
      <c r="H9" s="18"/>
      <c r="I9" s="18"/>
      <c r="J9" s="18"/>
      <c r="K9" s="18"/>
      <c r="L9" s="18"/>
      <c r="M9" s="18"/>
      <c r="N9" s="18"/>
      <c r="O9" s="18"/>
      <c r="P9" s="18"/>
      <c r="Q9" s="18"/>
      <c r="R9" s="18"/>
      <c r="S9" s="18"/>
      <c r="T9" s="18"/>
      <c r="U9" s="18"/>
      <c r="V9" s="18"/>
      <c r="W9" s="18"/>
      <c r="X9" s="18"/>
      <c r="Y9" s="18"/>
      <c r="Z9" s="18"/>
      <c r="AA9" s="18"/>
      <c r="AB9" s="18"/>
      <c r="AC9" s="18"/>
      <c r="AD9" s="19"/>
    </row>
    <row r="10" spans="1:97" ht="6" customHeight="1" thickBot="1" x14ac:dyDescent="0.3">
      <c r="A10" s="17"/>
      <c r="B10" s="20"/>
      <c r="C10" s="21"/>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9"/>
    </row>
    <row r="11" spans="1:97" ht="27" customHeight="1" thickBot="1" x14ac:dyDescent="0.3">
      <c r="A11" s="135" t="s">
        <v>25</v>
      </c>
      <c r="B11" s="136"/>
      <c r="C11" s="137"/>
      <c r="D11" s="34" t="s">
        <v>26</v>
      </c>
      <c r="E11" s="115" t="s">
        <v>34</v>
      </c>
      <c r="F11" s="116"/>
      <c r="G11" s="116"/>
      <c r="H11" s="116" t="s">
        <v>35</v>
      </c>
      <c r="I11" s="116"/>
      <c r="J11" s="117"/>
      <c r="Q11" s="18"/>
      <c r="R11" s="18"/>
      <c r="S11" s="18"/>
      <c r="T11" s="18"/>
      <c r="U11" s="18"/>
      <c r="V11" s="18"/>
      <c r="W11" s="18"/>
      <c r="X11" s="18"/>
      <c r="Y11" s="18"/>
      <c r="Z11" s="18"/>
      <c r="AA11" s="18"/>
      <c r="AB11" s="18"/>
      <c r="AC11" s="18"/>
      <c r="AD11" s="19"/>
    </row>
    <row r="12" spans="1:97" ht="17.25" customHeight="1" thickBot="1" x14ac:dyDescent="0.3">
      <c r="A12" s="22">
        <v>2018</v>
      </c>
      <c r="B12" s="127" t="s">
        <v>27</v>
      </c>
      <c r="C12" s="128"/>
      <c r="D12" s="33">
        <f>B7</f>
        <v>0</v>
      </c>
      <c r="E12" s="104" t="s">
        <v>4</v>
      </c>
      <c r="F12" s="104"/>
      <c r="G12" s="104"/>
      <c r="H12" s="118">
        <v>0</v>
      </c>
      <c r="I12" s="119"/>
      <c r="J12" s="120"/>
      <c r="Q12" s="18"/>
      <c r="R12" s="18"/>
      <c r="S12" s="18"/>
      <c r="T12" s="18"/>
      <c r="U12" s="18"/>
      <c r="V12" s="18"/>
      <c r="W12" s="18"/>
      <c r="X12" s="18"/>
      <c r="Y12" s="18"/>
      <c r="Z12" s="18"/>
      <c r="AA12" s="18"/>
      <c r="AB12" s="18"/>
      <c r="AC12" s="18"/>
      <c r="AD12" s="19"/>
    </row>
    <row r="13" spans="1:97" ht="17.25" hidden="1" customHeight="1" x14ac:dyDescent="0.25">
      <c r="A13" s="23">
        <v>2018</v>
      </c>
      <c r="B13" s="129" t="s">
        <v>22</v>
      </c>
      <c r="C13" s="130"/>
      <c r="D13" s="30">
        <f>C7</f>
        <v>0</v>
      </c>
      <c r="E13" s="105">
        <f t="shared" ref="E13:E39" si="0">D13*$B$9*3</f>
        <v>0</v>
      </c>
      <c r="F13" s="105"/>
      <c r="G13" s="105"/>
      <c r="H13" s="121"/>
      <c r="I13" s="122"/>
      <c r="J13" s="123"/>
      <c r="Q13" s="18"/>
      <c r="R13" s="18"/>
      <c r="S13" s="18"/>
      <c r="T13" s="18"/>
      <c r="U13" s="18"/>
      <c r="V13" s="18"/>
      <c r="W13" s="18"/>
      <c r="X13" s="18"/>
      <c r="Y13" s="18"/>
      <c r="Z13" s="18"/>
      <c r="AA13" s="18"/>
      <c r="AB13" s="18"/>
      <c r="AC13" s="18"/>
      <c r="AD13" s="19"/>
    </row>
    <row r="14" spans="1:97" ht="17.25" hidden="1" customHeight="1" x14ac:dyDescent="0.25">
      <c r="A14" s="23">
        <v>2018</v>
      </c>
      <c r="B14" s="129" t="s">
        <v>23</v>
      </c>
      <c r="C14" s="130"/>
      <c r="D14" s="30">
        <f>D7</f>
        <v>0</v>
      </c>
      <c r="E14" s="105">
        <f t="shared" si="0"/>
        <v>0</v>
      </c>
      <c r="F14" s="105"/>
      <c r="G14" s="105"/>
      <c r="H14" s="121"/>
      <c r="I14" s="122"/>
      <c r="J14" s="123"/>
      <c r="Q14" s="18"/>
      <c r="R14" s="18"/>
      <c r="S14" s="18"/>
      <c r="T14" s="18"/>
      <c r="U14" s="18"/>
      <c r="V14" s="18"/>
      <c r="W14" s="18"/>
      <c r="X14" s="18"/>
      <c r="Y14" s="18"/>
      <c r="Z14" s="18"/>
      <c r="AA14" s="18"/>
      <c r="AB14" s="18"/>
      <c r="AC14" s="18"/>
      <c r="AD14" s="19"/>
    </row>
    <row r="15" spans="1:97" ht="17.25" hidden="1" customHeight="1" x14ac:dyDescent="0.25">
      <c r="A15" s="24">
        <v>2018</v>
      </c>
      <c r="B15" s="131" t="s">
        <v>24</v>
      </c>
      <c r="C15" s="132"/>
      <c r="D15" s="31">
        <f>E7</f>
        <v>0</v>
      </c>
      <c r="E15" s="106">
        <f t="shared" si="0"/>
        <v>0</v>
      </c>
      <c r="F15" s="106"/>
      <c r="G15" s="106"/>
      <c r="H15" s="124"/>
      <c r="I15" s="125"/>
      <c r="J15" s="126"/>
      <c r="Q15" s="18"/>
      <c r="R15" s="18"/>
      <c r="S15" s="18"/>
      <c r="T15" s="18"/>
      <c r="U15" s="18"/>
      <c r="V15" s="18"/>
      <c r="W15" s="18"/>
      <c r="X15" s="18"/>
      <c r="Y15" s="18"/>
      <c r="Z15" s="18"/>
      <c r="AA15" s="18"/>
      <c r="AB15" s="18"/>
      <c r="AC15" s="18"/>
      <c r="AD15" s="19"/>
    </row>
    <row r="16" spans="1:97" ht="17.25" customHeight="1" x14ac:dyDescent="0.25">
      <c r="A16" s="22">
        <v>2019</v>
      </c>
      <c r="B16" s="127" t="s">
        <v>21</v>
      </c>
      <c r="C16" s="128"/>
      <c r="D16" s="33">
        <f>F7</f>
        <v>7</v>
      </c>
      <c r="E16" s="104">
        <f t="shared" si="0"/>
        <v>12399.029999999999</v>
      </c>
      <c r="F16" s="104"/>
      <c r="G16" s="104"/>
      <c r="H16" s="118">
        <f t="shared" ref="H16" si="1">ROUND(E16+E17+E18+E19,0)</f>
        <v>70852</v>
      </c>
      <c r="I16" s="119"/>
      <c r="J16" s="120"/>
      <c r="Q16" s="18"/>
      <c r="R16" s="18"/>
      <c r="S16" s="18"/>
      <c r="T16" s="18"/>
      <c r="U16" s="18"/>
      <c r="V16" s="18"/>
      <c r="W16" s="18"/>
      <c r="X16" s="18"/>
      <c r="Y16" s="18"/>
      <c r="Z16" s="18"/>
      <c r="AA16" s="18"/>
      <c r="AB16" s="18"/>
      <c r="AC16" s="18"/>
      <c r="AD16" s="19"/>
    </row>
    <row r="17" spans="1:30" ht="17.25" customHeight="1" x14ac:dyDescent="0.25">
      <c r="A17" s="23">
        <v>2019</v>
      </c>
      <c r="B17" s="129" t="s">
        <v>22</v>
      </c>
      <c r="C17" s="130"/>
      <c r="D17" s="30">
        <f>G7</f>
        <v>9</v>
      </c>
      <c r="E17" s="105">
        <f t="shared" si="0"/>
        <v>15941.61</v>
      </c>
      <c r="F17" s="105"/>
      <c r="G17" s="105"/>
      <c r="H17" s="121"/>
      <c r="I17" s="122"/>
      <c r="J17" s="123"/>
      <c r="Q17" s="18"/>
      <c r="R17" s="18"/>
      <c r="S17" s="18"/>
      <c r="T17" s="18"/>
      <c r="U17" s="18"/>
      <c r="V17" s="18"/>
      <c r="W17" s="18"/>
      <c r="X17" s="18"/>
      <c r="Y17" s="18"/>
      <c r="Z17" s="18"/>
      <c r="AA17" s="18"/>
      <c r="AB17" s="18"/>
      <c r="AC17" s="18"/>
      <c r="AD17" s="19"/>
    </row>
    <row r="18" spans="1:30" ht="17.25" customHeight="1" x14ac:dyDescent="0.25">
      <c r="A18" s="23">
        <v>2019</v>
      </c>
      <c r="B18" s="129" t="s">
        <v>23</v>
      </c>
      <c r="C18" s="130"/>
      <c r="D18" s="30">
        <f>H7</f>
        <v>11</v>
      </c>
      <c r="E18" s="105">
        <f t="shared" si="0"/>
        <v>19484.189999999999</v>
      </c>
      <c r="F18" s="105"/>
      <c r="G18" s="105"/>
      <c r="H18" s="121"/>
      <c r="I18" s="122"/>
      <c r="J18" s="123"/>
      <c r="Q18" s="18"/>
      <c r="R18" s="18"/>
      <c r="S18" s="18"/>
      <c r="T18" s="18"/>
      <c r="U18" s="18"/>
      <c r="V18" s="18"/>
      <c r="W18" s="18"/>
      <c r="X18" s="18"/>
      <c r="Y18" s="18"/>
      <c r="Z18" s="18"/>
      <c r="AA18" s="18"/>
      <c r="AB18" s="18"/>
      <c r="AC18" s="18"/>
      <c r="AD18" s="19"/>
    </row>
    <row r="19" spans="1:30" ht="17.25" customHeight="1" thickBot="1" x14ac:dyDescent="0.3">
      <c r="A19" s="24">
        <v>2019</v>
      </c>
      <c r="B19" s="131" t="s">
        <v>24</v>
      </c>
      <c r="C19" s="132"/>
      <c r="D19" s="31">
        <f>I7</f>
        <v>13</v>
      </c>
      <c r="E19" s="106">
        <f t="shared" si="0"/>
        <v>23026.769999999997</v>
      </c>
      <c r="F19" s="106"/>
      <c r="G19" s="106"/>
      <c r="H19" s="124"/>
      <c r="I19" s="125"/>
      <c r="J19" s="126"/>
    </row>
    <row r="20" spans="1:30" ht="17.25" customHeight="1" x14ac:dyDescent="0.25">
      <c r="A20" s="22">
        <v>2020</v>
      </c>
      <c r="B20" s="127" t="s">
        <v>21</v>
      </c>
      <c r="C20" s="128"/>
      <c r="D20" s="33">
        <f>J7</f>
        <v>15</v>
      </c>
      <c r="E20" s="104">
        <f t="shared" si="0"/>
        <v>26569.35</v>
      </c>
      <c r="F20" s="104"/>
      <c r="G20" s="104"/>
      <c r="H20" s="118">
        <f t="shared" ref="H20" si="2">ROUND(E20+E21+E22+E23,0)</f>
        <v>127533</v>
      </c>
      <c r="I20" s="119"/>
      <c r="J20" s="120"/>
    </row>
    <row r="21" spans="1:30" ht="17.25" customHeight="1" x14ac:dyDescent="0.25">
      <c r="A21" s="23">
        <v>2020</v>
      </c>
      <c r="B21" s="129" t="s">
        <v>22</v>
      </c>
      <c r="C21" s="130"/>
      <c r="D21" s="30">
        <f>K7</f>
        <v>17</v>
      </c>
      <c r="E21" s="105">
        <f t="shared" si="0"/>
        <v>30111.93</v>
      </c>
      <c r="F21" s="105"/>
      <c r="G21" s="105"/>
      <c r="H21" s="121"/>
      <c r="I21" s="122"/>
      <c r="J21" s="123"/>
    </row>
    <row r="22" spans="1:30" ht="17.25" customHeight="1" x14ac:dyDescent="0.25">
      <c r="A22" s="23">
        <v>2020</v>
      </c>
      <c r="B22" s="129" t="s">
        <v>23</v>
      </c>
      <c r="C22" s="130"/>
      <c r="D22" s="30">
        <f>L7</f>
        <v>19</v>
      </c>
      <c r="E22" s="105">
        <f t="shared" si="0"/>
        <v>33654.509999999995</v>
      </c>
      <c r="F22" s="105"/>
      <c r="G22" s="105"/>
      <c r="H22" s="121"/>
      <c r="I22" s="122"/>
      <c r="J22" s="123"/>
    </row>
    <row r="23" spans="1:30" ht="17.25" customHeight="1" thickBot="1" x14ac:dyDescent="0.3">
      <c r="A23" s="24">
        <v>2020</v>
      </c>
      <c r="B23" s="131" t="s">
        <v>24</v>
      </c>
      <c r="C23" s="132"/>
      <c r="D23" s="31">
        <f>M7</f>
        <v>21</v>
      </c>
      <c r="E23" s="106">
        <f t="shared" si="0"/>
        <v>37197.089999999997</v>
      </c>
      <c r="F23" s="106"/>
      <c r="G23" s="106"/>
      <c r="H23" s="124"/>
      <c r="I23" s="125"/>
      <c r="J23" s="126"/>
    </row>
    <row r="24" spans="1:30" ht="17.25" customHeight="1" x14ac:dyDescent="0.25">
      <c r="A24" s="22">
        <v>2021</v>
      </c>
      <c r="B24" s="127" t="s">
        <v>21</v>
      </c>
      <c r="C24" s="128"/>
      <c r="D24" s="33">
        <f>N7</f>
        <v>23</v>
      </c>
      <c r="E24" s="104">
        <f t="shared" si="0"/>
        <v>40739.67</v>
      </c>
      <c r="F24" s="104"/>
      <c r="G24" s="104"/>
      <c r="H24" s="118">
        <f t="shared" ref="H24" si="3">ROUND(E24+E25+E26+E27,0)</f>
        <v>184214</v>
      </c>
      <c r="I24" s="119"/>
      <c r="J24" s="120"/>
    </row>
    <row r="25" spans="1:30" ht="17.25" customHeight="1" x14ac:dyDescent="0.25">
      <c r="A25" s="23">
        <v>2021</v>
      </c>
      <c r="B25" s="129" t="s">
        <v>22</v>
      </c>
      <c r="C25" s="130"/>
      <c r="D25" s="30">
        <f>O7</f>
        <v>25</v>
      </c>
      <c r="E25" s="105">
        <f t="shared" si="0"/>
        <v>44282.249999999993</v>
      </c>
      <c r="F25" s="105"/>
      <c r="G25" s="105"/>
      <c r="H25" s="121"/>
      <c r="I25" s="122"/>
      <c r="J25" s="123"/>
    </row>
    <row r="26" spans="1:30" ht="17.25" customHeight="1" x14ac:dyDescent="0.25">
      <c r="A26" s="23">
        <v>2021</v>
      </c>
      <c r="B26" s="129" t="s">
        <v>23</v>
      </c>
      <c r="C26" s="130"/>
      <c r="D26" s="30">
        <f>P7</f>
        <v>27</v>
      </c>
      <c r="E26" s="105">
        <f t="shared" si="0"/>
        <v>47824.829999999994</v>
      </c>
      <c r="F26" s="105"/>
      <c r="G26" s="105"/>
      <c r="H26" s="121"/>
      <c r="I26" s="122"/>
      <c r="J26" s="123"/>
    </row>
    <row r="27" spans="1:30" ht="17.25" customHeight="1" thickBot="1" x14ac:dyDescent="0.3">
      <c r="A27" s="24">
        <v>2021</v>
      </c>
      <c r="B27" s="131" t="s">
        <v>24</v>
      </c>
      <c r="C27" s="132"/>
      <c r="D27" s="31">
        <f>Q7</f>
        <v>29</v>
      </c>
      <c r="E27" s="106">
        <f t="shared" si="0"/>
        <v>51367.409999999989</v>
      </c>
      <c r="F27" s="106"/>
      <c r="G27" s="106"/>
      <c r="H27" s="124"/>
      <c r="I27" s="125"/>
      <c r="J27" s="126"/>
    </row>
    <row r="28" spans="1:30" ht="17.25" customHeight="1" x14ac:dyDescent="0.25">
      <c r="A28" s="22">
        <v>2022</v>
      </c>
      <c r="B28" s="127" t="s">
        <v>21</v>
      </c>
      <c r="C28" s="128"/>
      <c r="D28" s="33">
        <f>R7</f>
        <v>31</v>
      </c>
      <c r="E28" s="104">
        <f t="shared" si="0"/>
        <v>54909.989999999991</v>
      </c>
      <c r="F28" s="104"/>
      <c r="G28" s="104"/>
      <c r="H28" s="118">
        <f t="shared" ref="H28" si="4">ROUND(E28+E29+E30+E31,0)</f>
        <v>240895</v>
      </c>
      <c r="I28" s="119"/>
      <c r="J28" s="120"/>
    </row>
    <row r="29" spans="1:30" ht="17.25" customHeight="1" x14ac:dyDescent="0.25">
      <c r="A29" s="23">
        <v>2022</v>
      </c>
      <c r="B29" s="129" t="s">
        <v>22</v>
      </c>
      <c r="C29" s="130"/>
      <c r="D29" s="30">
        <f>S7</f>
        <v>33</v>
      </c>
      <c r="E29" s="105">
        <f t="shared" si="0"/>
        <v>58452.569999999992</v>
      </c>
      <c r="F29" s="105"/>
      <c r="G29" s="105"/>
      <c r="H29" s="121"/>
      <c r="I29" s="122"/>
      <c r="J29" s="123"/>
    </row>
    <row r="30" spans="1:30" ht="17.25" customHeight="1" x14ac:dyDescent="0.25">
      <c r="A30" s="23">
        <v>2022</v>
      </c>
      <c r="B30" s="129" t="s">
        <v>23</v>
      </c>
      <c r="C30" s="130"/>
      <c r="D30" s="30">
        <f>T7</f>
        <v>35</v>
      </c>
      <c r="E30" s="105">
        <f t="shared" si="0"/>
        <v>61995.149999999994</v>
      </c>
      <c r="F30" s="105"/>
      <c r="G30" s="105"/>
      <c r="H30" s="121"/>
      <c r="I30" s="122"/>
      <c r="J30" s="123"/>
    </row>
    <row r="31" spans="1:30" ht="17.25" customHeight="1" thickBot="1" x14ac:dyDescent="0.3">
      <c r="A31" s="24">
        <v>2022</v>
      </c>
      <c r="B31" s="131" t="s">
        <v>24</v>
      </c>
      <c r="C31" s="132"/>
      <c r="D31" s="31">
        <f>U7</f>
        <v>37</v>
      </c>
      <c r="E31" s="106">
        <f t="shared" si="0"/>
        <v>65537.73</v>
      </c>
      <c r="F31" s="106"/>
      <c r="G31" s="106"/>
      <c r="H31" s="124"/>
      <c r="I31" s="125"/>
      <c r="J31" s="126"/>
    </row>
    <row r="32" spans="1:30" ht="17.25" customHeight="1" x14ac:dyDescent="0.25">
      <c r="A32" s="22">
        <v>2023</v>
      </c>
      <c r="B32" s="127" t="s">
        <v>21</v>
      </c>
      <c r="C32" s="128"/>
      <c r="D32" s="33">
        <f>V7</f>
        <v>50</v>
      </c>
      <c r="E32" s="104">
        <f t="shared" si="0"/>
        <v>88564.499999999985</v>
      </c>
      <c r="F32" s="104"/>
      <c r="G32" s="104"/>
      <c r="H32" s="118">
        <f t="shared" ref="H32" si="5">ROUND(E32+E33+E34+E35,0)</f>
        <v>460535</v>
      </c>
      <c r="I32" s="119"/>
      <c r="J32" s="120"/>
    </row>
    <row r="33" spans="1:10" ht="17.25" customHeight="1" x14ac:dyDescent="0.25">
      <c r="A33" s="23">
        <v>2023</v>
      </c>
      <c r="B33" s="129" t="s">
        <v>22</v>
      </c>
      <c r="C33" s="130"/>
      <c r="D33" s="30">
        <f>W7</f>
        <v>60</v>
      </c>
      <c r="E33" s="105">
        <f t="shared" si="0"/>
        <v>106277.4</v>
      </c>
      <c r="F33" s="105"/>
      <c r="G33" s="105"/>
      <c r="H33" s="121"/>
      <c r="I33" s="122"/>
      <c r="J33" s="123"/>
    </row>
    <row r="34" spans="1:10" ht="17.25" customHeight="1" x14ac:dyDescent="0.25">
      <c r="A34" s="23">
        <v>2023</v>
      </c>
      <c r="B34" s="129" t="s">
        <v>23</v>
      </c>
      <c r="C34" s="130"/>
      <c r="D34" s="30">
        <f>X7</f>
        <v>70</v>
      </c>
      <c r="E34" s="105">
        <f t="shared" si="0"/>
        <v>123990.29999999999</v>
      </c>
      <c r="F34" s="105"/>
      <c r="G34" s="105"/>
      <c r="H34" s="121"/>
      <c r="I34" s="122"/>
      <c r="J34" s="123"/>
    </row>
    <row r="35" spans="1:10" ht="17.25" customHeight="1" thickBot="1" x14ac:dyDescent="0.3">
      <c r="A35" s="24">
        <v>2023</v>
      </c>
      <c r="B35" s="131" t="s">
        <v>24</v>
      </c>
      <c r="C35" s="132"/>
      <c r="D35" s="31">
        <f>Y7</f>
        <v>80</v>
      </c>
      <c r="E35" s="106">
        <f t="shared" si="0"/>
        <v>141703.19999999998</v>
      </c>
      <c r="F35" s="106"/>
      <c r="G35" s="106"/>
      <c r="H35" s="124"/>
      <c r="I35" s="125"/>
      <c r="J35" s="126"/>
    </row>
    <row r="36" spans="1:10" ht="17.25" customHeight="1" x14ac:dyDescent="0.25">
      <c r="A36" s="22">
        <v>2024</v>
      </c>
      <c r="B36" s="127" t="s">
        <v>21</v>
      </c>
      <c r="C36" s="128"/>
      <c r="D36" s="32">
        <f>Z7</f>
        <v>160</v>
      </c>
      <c r="E36" s="104">
        <f t="shared" si="0"/>
        <v>283406.39999999997</v>
      </c>
      <c r="F36" s="104"/>
      <c r="G36" s="104"/>
      <c r="H36" s="118">
        <f t="shared" ref="H36" si="6">ROUND(E36+E37+E38+E39,0)</f>
        <v>1133626</v>
      </c>
      <c r="I36" s="119"/>
      <c r="J36" s="120"/>
    </row>
    <row r="37" spans="1:10" ht="17.25" customHeight="1" x14ac:dyDescent="0.25">
      <c r="A37" s="23">
        <v>2024</v>
      </c>
      <c r="B37" s="129" t="s">
        <v>22</v>
      </c>
      <c r="C37" s="130"/>
      <c r="D37" s="30">
        <f>AA7</f>
        <v>160</v>
      </c>
      <c r="E37" s="105">
        <f t="shared" si="0"/>
        <v>283406.39999999997</v>
      </c>
      <c r="F37" s="105"/>
      <c r="G37" s="105"/>
      <c r="H37" s="121"/>
      <c r="I37" s="122"/>
      <c r="J37" s="123"/>
    </row>
    <row r="38" spans="1:10" ht="17.25" customHeight="1" x14ac:dyDescent="0.25">
      <c r="A38" s="23">
        <v>2024</v>
      </c>
      <c r="B38" s="129" t="s">
        <v>23</v>
      </c>
      <c r="C38" s="130"/>
      <c r="D38" s="30">
        <f>AB7</f>
        <v>160</v>
      </c>
      <c r="E38" s="105">
        <f t="shared" si="0"/>
        <v>283406.39999999997</v>
      </c>
      <c r="F38" s="105"/>
      <c r="G38" s="105"/>
      <c r="H38" s="121"/>
      <c r="I38" s="122"/>
      <c r="J38" s="123"/>
    </row>
    <row r="39" spans="1:10" ht="17.25" customHeight="1" thickBot="1" x14ac:dyDescent="0.3">
      <c r="A39" s="24">
        <v>2024</v>
      </c>
      <c r="B39" s="131" t="s">
        <v>24</v>
      </c>
      <c r="C39" s="132"/>
      <c r="D39" s="31">
        <f>AC7</f>
        <v>160</v>
      </c>
      <c r="E39" s="106">
        <f t="shared" si="0"/>
        <v>283406.39999999997</v>
      </c>
      <c r="F39" s="106"/>
      <c r="G39" s="106"/>
      <c r="H39" s="124"/>
      <c r="I39" s="125"/>
      <c r="J39" s="126"/>
    </row>
    <row r="40" spans="1:10" ht="17.25" customHeight="1" thickBot="1" x14ac:dyDescent="0.3">
      <c r="A40" s="35">
        <v>2025</v>
      </c>
      <c r="B40" s="138" t="s">
        <v>27</v>
      </c>
      <c r="C40" s="139"/>
      <c r="D40" s="36">
        <f>D39</f>
        <v>160</v>
      </c>
      <c r="E40" s="140" t="s">
        <v>4</v>
      </c>
      <c r="F40" s="140"/>
      <c r="G40" s="140"/>
      <c r="H40" s="141">
        <f>H36</f>
        <v>1133626</v>
      </c>
      <c r="I40" s="142"/>
      <c r="J40" s="143"/>
    </row>
    <row r="41" spans="1:10" ht="17.25" customHeight="1" x14ac:dyDescent="0.25">
      <c r="A41" s="37" t="s">
        <v>28</v>
      </c>
    </row>
    <row r="42" spans="1:10" ht="12.75" customHeight="1" x14ac:dyDescent="0.25">
      <c r="A42" s="12" t="s">
        <v>19</v>
      </c>
      <c r="B42" s="12"/>
      <c r="C42" s="12"/>
      <c r="D42" s="12"/>
      <c r="E42" s="12"/>
    </row>
    <row r="43" spans="1:10" ht="12.75" customHeight="1" x14ac:dyDescent="0.25">
      <c r="A43" s="11" t="s">
        <v>40</v>
      </c>
      <c r="B43" s="12"/>
      <c r="C43" s="12"/>
      <c r="D43" s="12"/>
      <c r="E43" s="12"/>
    </row>
  </sheetData>
  <mergeCells count="81">
    <mergeCell ref="B36:C36"/>
    <mergeCell ref="E36:G36"/>
    <mergeCell ref="B40:C40"/>
    <mergeCell ref="E40:G40"/>
    <mergeCell ref="H40:J40"/>
    <mergeCell ref="B37:C37"/>
    <mergeCell ref="E37:G37"/>
    <mergeCell ref="B38:C38"/>
    <mergeCell ref="E38:G38"/>
    <mergeCell ref="B39:C39"/>
    <mergeCell ref="E39:G39"/>
    <mergeCell ref="H36:J39"/>
    <mergeCell ref="B28:C28"/>
    <mergeCell ref="E28:G28"/>
    <mergeCell ref="H28:J31"/>
    <mergeCell ref="B29:C29"/>
    <mergeCell ref="E29:G29"/>
    <mergeCell ref="B30:C30"/>
    <mergeCell ref="E30:G30"/>
    <mergeCell ref="B31:C31"/>
    <mergeCell ref="E31:G31"/>
    <mergeCell ref="E25:G25"/>
    <mergeCell ref="B26:C26"/>
    <mergeCell ref="E26:G26"/>
    <mergeCell ref="B27:C27"/>
    <mergeCell ref="E27:G27"/>
    <mergeCell ref="H20:J23"/>
    <mergeCell ref="B21:C21"/>
    <mergeCell ref="E21:G21"/>
    <mergeCell ref="B22:C22"/>
    <mergeCell ref="E22:G22"/>
    <mergeCell ref="B23:C23"/>
    <mergeCell ref="E23:G23"/>
    <mergeCell ref="B18:C18"/>
    <mergeCell ref="E18:G18"/>
    <mergeCell ref="B19:C19"/>
    <mergeCell ref="E19:G19"/>
    <mergeCell ref="B20:C20"/>
    <mergeCell ref="E20:G20"/>
    <mergeCell ref="B32:C32"/>
    <mergeCell ref="E32:G32"/>
    <mergeCell ref="H32:J35"/>
    <mergeCell ref="B33:C33"/>
    <mergeCell ref="E33:G33"/>
    <mergeCell ref="B34:C34"/>
    <mergeCell ref="E34:G34"/>
    <mergeCell ref="B35:C35"/>
    <mergeCell ref="E35:G35"/>
    <mergeCell ref="B24:C24"/>
    <mergeCell ref="E24:G24"/>
    <mergeCell ref="H24:J27"/>
    <mergeCell ref="B25:C25"/>
    <mergeCell ref="H12:J15"/>
    <mergeCell ref="B13:C13"/>
    <mergeCell ref="E13:G13"/>
    <mergeCell ref="B14:C14"/>
    <mergeCell ref="E14:G14"/>
    <mergeCell ref="B15:C15"/>
    <mergeCell ref="E15:G15"/>
    <mergeCell ref="B16:C16"/>
    <mergeCell ref="E16:G16"/>
    <mergeCell ref="H16:J19"/>
    <mergeCell ref="B17:C17"/>
    <mergeCell ref="E17:G17"/>
    <mergeCell ref="B9:C9"/>
    <mergeCell ref="A11:C11"/>
    <mergeCell ref="E11:G11"/>
    <mergeCell ref="H11:J11"/>
    <mergeCell ref="B12:C12"/>
    <mergeCell ref="E12:G12"/>
    <mergeCell ref="R4:U4"/>
    <mergeCell ref="V4:Y4"/>
    <mergeCell ref="A1:AC1"/>
    <mergeCell ref="A2:AC2"/>
    <mergeCell ref="A3:AC3"/>
    <mergeCell ref="Z4:AC4"/>
    <mergeCell ref="A4:A5"/>
    <mergeCell ref="B4:E4"/>
    <mergeCell ref="F4:I4"/>
    <mergeCell ref="J4:M4"/>
    <mergeCell ref="N4:Q4"/>
  </mergeCells>
  <pageMargins left="0.62992125984251968" right="0.62992125984251968" top="1.1417322834645669" bottom="0.7480314960629921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MK_not_NSK_anot_1.pielik</vt:lpstr>
      <vt:lpstr>MK_not_NSK_anot_2.pielik</vt:lpstr>
      <vt:lpstr>MK_not_NSK_anot_3.pielik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Lasmane</dc:creator>
  <cp:lastModifiedBy>Sandra Strele</cp:lastModifiedBy>
  <cp:lastPrinted>2018-10-23T09:05:29Z</cp:lastPrinted>
  <dcterms:created xsi:type="dcterms:W3CDTF">2016-08-23T07:17:07Z</dcterms:created>
  <dcterms:modified xsi:type="dcterms:W3CDTF">2018-11-30T10:02:00Z</dcterms:modified>
</cp:coreProperties>
</file>